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Highway Design\Active Travel Schemes TCF\Schemes\A61 Town Centre to Royston via Smithies Lane\Planning Application\Final Drainage Design\"/>
    </mc:Choice>
  </mc:AlternateContent>
  <xr:revisionPtr revIDLastSave="0" documentId="13_ncr:1_{F3B3FA48-76E8-44E0-B389-3E888B81FECE}" xr6:coauthVersionLast="47" xr6:coauthVersionMax="47" xr10:uidLastSave="{00000000-0000-0000-0000-000000000000}"/>
  <bookViews>
    <workbookView xWindow="1890" yWindow="1440" windowWidth="21600" windowHeight="14070" activeTab="1" xr2:uid="{E2311EBC-3CA0-43E9-8E4E-2A2F36E2D349}"/>
  </bookViews>
  <sheets>
    <sheet name="Planning submittion" sheetId="1" r:id="rId1"/>
    <sheet name="Revision-Storage Filter Drai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0" i="3" l="1"/>
  <c r="E92" i="3" s="1"/>
  <c r="D94" i="3" s="1"/>
  <c r="D88" i="1"/>
  <c r="D67" i="1"/>
  <c r="B99" i="1" l="1"/>
</calcChain>
</file>

<file path=xl/sharedStrings.xml><?xml version="1.0" encoding="utf-8"?>
<sst xmlns="http://schemas.openxmlformats.org/spreadsheetml/2006/main" count="110" uniqueCount="78">
  <si>
    <t>Calculation Sheet</t>
  </si>
  <si>
    <t>Calculation by:</t>
  </si>
  <si>
    <t>Checked:</t>
  </si>
  <si>
    <t xml:space="preserve">Date: </t>
  </si>
  <si>
    <t>BMBC Highways Design</t>
  </si>
  <si>
    <t>NGF</t>
  </si>
  <si>
    <t>Swale volume check</t>
  </si>
  <si>
    <t>See Bar Ln-Lee Ln Volume Calcs.xls</t>
  </si>
  <si>
    <t>Estimated contributing area of the land adjacent to the cutting (as above)</t>
  </si>
  <si>
    <t xml:space="preserve">Greenfield = </t>
  </si>
  <si>
    <t>m^3</t>
  </si>
  <si>
    <t xml:space="preserve">Hardstanding = </t>
  </si>
  <si>
    <t>Areas estimated using Autocad</t>
  </si>
  <si>
    <t>Greenfield runoff volume estimation</t>
  </si>
  <si>
    <t>CIRIA SuDS Manual-v6, Section 24.4</t>
  </si>
  <si>
    <t>m^2</t>
  </si>
  <si>
    <t>Assumptions:</t>
  </si>
  <si>
    <t>Runoff volume = (SPR or PR) x catchment area x rainfall depth</t>
  </si>
  <si>
    <t xml:space="preserve">Standard percentage runoff (SPR) = </t>
  </si>
  <si>
    <t>Uk SuDS tool</t>
  </si>
  <si>
    <t xml:space="preserve">Catchment area = </t>
  </si>
  <si>
    <t>mm</t>
  </si>
  <si>
    <t>UK SuDS tool</t>
  </si>
  <si>
    <t xml:space="preserve">100 yr 6 hr rainfall depth = </t>
  </si>
  <si>
    <t xml:space="preserve">Runoff volume = </t>
  </si>
  <si>
    <t xml:space="preserve">0.3 x 15000 x 0.07 = </t>
  </si>
  <si>
    <t xml:space="preserve"> minimum cross-sectional area = 0.95m</t>
  </si>
  <si>
    <t>minimum depth = 700mm</t>
  </si>
  <si>
    <t>Trapezoid channel with 45 degree slopes</t>
  </si>
  <si>
    <t>manning n value = 0.035 (natural channel with stone and vegetation)</t>
  </si>
  <si>
    <t xml:space="preserve">Flow capacity = 430 l/s </t>
  </si>
  <si>
    <t>From open channel flow calculator</t>
  </si>
  <si>
    <t>https://www.eng.auburn.edu/~xzf0001/Handbook/Channels.html</t>
  </si>
  <si>
    <t>A conservative 5,000m^2 of horizontal concrete and tarmac hardstanding is included as a contributing area. However, the levels of hardstanding are lower than the surrounding greenfield levels.  The minimum topographic survey height difference between hardstanding and greenfield surround is 80mm, rising to 1m+.  With no identified formal drainage system, this area of hardstanding is therefore likely to act as a storage area, attenuated by the surrounding soil/material.  This  area of hardstanding is accomodated within the calculation as greenfield , increasing the total greenfield area from 10,000m^2 to 15,000 m^2.</t>
  </si>
  <si>
    <t>As the runoff volume, above, is presently causing flooding to the southen end of the route, and is now being transferred north, the swale will accommodate the full 1:100yr volume, with no reduction for pass forward flow.</t>
  </si>
  <si>
    <t>Additional runoff volume from the estimated greenfield contributing area of the cutting adjacent to the swale:</t>
  </si>
  <si>
    <t>Autocad estimate</t>
  </si>
  <si>
    <t>1 in 100 year greenfield runoff rate from the cutting contribution area:</t>
  </si>
  <si>
    <t xml:space="preserve">3.04 l/s </t>
  </si>
  <si>
    <t xml:space="preserve">315 m^3 + 183 m^3 = </t>
  </si>
  <si>
    <t>Total storage available =  516m^3, therefore okay.</t>
  </si>
  <si>
    <r>
      <t xml:space="preserve">A 330m length swale is proposed, with a storage capacity of </t>
    </r>
    <r>
      <rPr>
        <b/>
        <sz val="11"/>
        <color theme="1"/>
        <rFont val="Calibri"/>
        <family val="2"/>
        <scheme val="minor"/>
      </rPr>
      <t>516m^3</t>
    </r>
  </si>
  <si>
    <t>No reduction for 5l/s draindown flow</t>
  </si>
  <si>
    <t>Flow capacity of the proposed swale:</t>
  </si>
  <si>
    <t>Slope 1 in 1000</t>
  </si>
  <si>
    <t>A proposed shared cycleway is to follow the route of an abandoned railway between Wakefield Rd, A61, and Lee Lane. The southern end of the route, within a cutting, is prone to surface water flooding.  An area of land, to the immediate west, was found to drain towards the cutting, with an estimated surface water contributing area of 15000m^2 (see image above).  To reduce flood risk within the cutting, surface water runoff from the contributing area is to be stored within a SuDS swale and transferred north towards a local watercourse.  The pass forward flow from the swale is to be limited to a 5 l/s greenfield runoff rate.</t>
  </si>
  <si>
    <t>To note, the proposed shared cycleway surface (3m width) is laid horizontal adjacent to the full length of  the swale.  The centre line of the new shared cycleway is a high point on it's cross section, draining surface water to the surface edges.  To the immediate west of the new surface there is a minimum 0.5m horizontal soft verge; to the immediate east, there is a 0.3m width x 0.5m depth strip of drainage aggregate.  With no piped drainage system in place, the proposed hardened surface area is included in the greenfield contribution.   The contributing area is predominantly wooded but this is not considered within the volume calculation as a conservative measure.</t>
  </si>
  <si>
    <t xml:space="preserve">Storage swale attenuated to 5l/s to reduce the risk of blockage.  </t>
  </si>
  <si>
    <t>Total conservative storage required to store total contributing area:</t>
  </si>
  <si>
    <t>With a flow capacity of 430 l/s, the proposed storage swale could accomodate the  total runoff  from 70mm of rainfall from the contributing areas in 19 minutes.   The capacity  therefore far exceeds the anticipated peak inflow to the swale.</t>
  </si>
  <si>
    <t>Bar Lane to Lee Lane dismantled railway, proposed storage swale volume and capacity check.</t>
  </si>
  <si>
    <t>WA</t>
  </si>
  <si>
    <t xml:space="preserve">0.3 x 8720 x 0.07 = </t>
  </si>
  <si>
    <t xml:space="preserve">1.39 l/s </t>
  </si>
  <si>
    <t xml:space="preserve">5.23 l/s </t>
  </si>
  <si>
    <t xml:space="preserve">Pass forward flow from the storage feature = </t>
  </si>
  <si>
    <t>l/s</t>
  </si>
  <si>
    <t>Filter drain volume check</t>
  </si>
  <si>
    <t>1 in 100 year greenfield runoff rate from the contribution area:</t>
  </si>
  <si>
    <t xml:space="preserve">Additional greenfield* = </t>
  </si>
  <si>
    <t>*A conservative 5,000m^2 of horizontal concrete and tarmac hardstanding is included as a contributing area. However, the levels of hardstanding are lower than the surrounding greenfield levels.  The minimum topographic survey height difference between hardstanding and greenfield surround is 80mm, rising to 1m+.  With no identified formal drainage system, this area of hardstanding is therefore likely to act as a storage area, attenuated by the surrounding soil/material.  This  area of hardstanding is accomodated within the calculation as greenfield , increasing the total greenfield area from 10,000m^2 to 15,000 m^2.</t>
  </si>
  <si>
    <t xml:space="preserve">To note, the proposed shared cycleway surface (3m width) is laid horizontal adjacent to the full length of  the storage filter drain.  The centre line of the new shared cycleway is a high point on it's cross section, draining surface water to the surface edges.  To the immediate west of the new surface there is a minimum 0.5m horizontal soft verge; to the immediate east, there is a 0.3m width x 0.5m depth filter drain(which accepts/drains runoff from east slope of the cutting).   </t>
  </si>
  <si>
    <t>Total cutting area draining to the new storage filter drain = 0.4 ha</t>
  </si>
  <si>
    <t>Area from CAD</t>
  </si>
  <si>
    <t>Storage filter drain attenuated with a 150mm diameter orifice plate to reduce the risk of blockage.  The 1 in 100 year pass forward flow for the filter drain is approximated to 5 l/s.</t>
  </si>
  <si>
    <t xml:space="preserve">Total greenfield inflow to the storage feature = </t>
  </si>
  <si>
    <t>100yr greenfield inflow to be stored  during the event=</t>
  </si>
  <si>
    <t>Conservatively,</t>
  </si>
  <si>
    <t>assume 12 hr flow</t>
  </si>
  <si>
    <t>Bar Lane to Lee Lane dismantled railway, proposed storage filter drain volume check.</t>
  </si>
  <si>
    <t xml:space="preserve">100yr, 12 hour volume of storage required = </t>
  </si>
  <si>
    <t xml:space="preserve">The original swale design was found to increase the risk of adjacent slope instability.  A large filter drain storage volume is now to be incorporated to reduce this risk. See Series 500 detailed design drawings. </t>
  </si>
  <si>
    <t>A proposed shared cycleway is to follow the route of an abandoned railway between Wakefield Rd, A61, and Lee Lane. The southern end of the route, within a cutting, is prone to surface water flooding.  An area of land, to the immediate west, was found to drain towards the cutting, with an estimated surface water contributing area of 15000m^2 (see image above).  To reduce flood risk within the cutting, surface water runoff from the contributing area is to be stored within a storage filter drain and transferred north towards a local watercourse.  The pass forward flow from the filter drain storage is to be limited to a 5 l/s greenfield runoff rate, using a 150mm diameter orifice plate.</t>
  </si>
  <si>
    <t>Capacity of  300mmm diam peforated pipe at 1/1000 gradient = +80l/s, far exceeding the greenfield inflow, therefore okay.</t>
  </si>
  <si>
    <t>See Bar Ln-Lee Ln Volume Calcs-v2.xls</t>
  </si>
  <si>
    <r>
      <t>A 331m length filter drain is proposed, with a storage capacity of 144</t>
    </r>
    <r>
      <rPr>
        <b/>
        <sz val="11"/>
        <rFont val="Calibri"/>
        <family val="2"/>
        <scheme val="minor"/>
      </rPr>
      <t>m^3</t>
    </r>
  </si>
  <si>
    <t>Total storage available =  144m^3, therefore okay.</t>
  </si>
  <si>
    <t>The storage is maximised to 144m^3 to allow for reduced affectiveness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</si>
</sst>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vertical="top" wrapText="1"/>
    </xf>
    <xf numFmtId="14" fontId="0" fillId="0" borderId="0" xfId="0" applyNumberFormat="1"/>
    <xf numFmtId="0" fontId="1" fillId="0" borderId="0" xfId="0" applyFont="1"/>
    <xf numFmtId="0" fontId="0" fillId="0" borderId="0" xfId="0" applyAlignment="1">
      <alignment vertical="top"/>
    </xf>
    <xf numFmtId="0" fontId="0" fillId="0" borderId="0" xfId="0" applyAlignment="1">
      <alignment vertical="top" wrapText="1"/>
    </xf>
    <xf numFmtId="0" fontId="2" fillId="0" borderId="0" xfId="0" applyFont="1"/>
    <xf numFmtId="0" fontId="1" fillId="0" borderId="0" xfId="0" applyFont="1" applyAlignment="1">
      <alignment vertical="top" wrapText="1"/>
    </xf>
    <xf numFmtId="0" fontId="3" fillId="0" borderId="0" xfId="0" applyFont="1"/>
    <xf numFmtId="0" fontId="0" fillId="0" borderId="0" xfId="0" applyFont="1"/>
    <xf numFmtId="0" fontId="0" fillId="0" borderId="0" xfId="0" applyAlignment="1">
      <alignment vertical="top" wrapText="1"/>
    </xf>
    <xf numFmtId="0" fontId="4" fillId="0" borderId="0" xfId="0" applyFont="1" applyAlignment="1">
      <alignment horizontal="center" wrapText="1"/>
    </xf>
    <xf numFmtId="0" fontId="0" fillId="0" borderId="0" xfId="0" applyAlignment="1">
      <alignment horizontal="center" vertical="top" wrapText="1"/>
    </xf>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30079</xdr:colOff>
      <xdr:row>10</xdr:row>
      <xdr:rowOff>30079</xdr:rowOff>
    </xdr:from>
    <xdr:to>
      <xdr:col>7</xdr:col>
      <xdr:colOff>140367</xdr:colOff>
      <xdr:row>29</xdr:row>
      <xdr:rowOff>159182</xdr:rowOff>
    </xdr:to>
    <xdr:pic>
      <xdr:nvPicPr>
        <xdr:cNvPr id="2" name="Picture 1">
          <a:extLst>
            <a:ext uri="{FF2B5EF4-FFF2-40B4-BE49-F238E27FC236}">
              <a16:creationId xmlns:a16="http://schemas.microsoft.com/office/drawing/2014/main" id="{1132DB81-2DCE-4041-8980-7BA822BA2483}"/>
            </a:ext>
          </a:extLst>
        </xdr:cNvPr>
        <xdr:cNvPicPr>
          <a:picLocks noChangeAspect="1"/>
        </xdr:cNvPicPr>
      </xdr:nvPicPr>
      <xdr:blipFill>
        <a:blip xmlns:r="http://schemas.openxmlformats.org/officeDocument/2006/relationships" r:embed="rId1"/>
        <a:stretch>
          <a:fillRect/>
        </a:stretch>
      </xdr:blipFill>
      <xdr:spPr>
        <a:xfrm>
          <a:off x="30079" y="1554079"/>
          <a:ext cx="5143499" cy="37486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30079</xdr:colOff>
      <xdr:row>15</xdr:row>
      <xdr:rowOff>30079</xdr:rowOff>
    </xdr:from>
    <xdr:to>
      <xdr:col>6</xdr:col>
      <xdr:colOff>631657</xdr:colOff>
      <xdr:row>34</xdr:row>
      <xdr:rowOff>159182</xdr:rowOff>
    </xdr:to>
    <xdr:pic>
      <xdr:nvPicPr>
        <xdr:cNvPr id="2" name="Picture 1">
          <a:extLst>
            <a:ext uri="{FF2B5EF4-FFF2-40B4-BE49-F238E27FC236}">
              <a16:creationId xmlns:a16="http://schemas.microsoft.com/office/drawing/2014/main" id="{2248882B-0D04-4011-BAAE-0C500D7F527E}"/>
            </a:ext>
          </a:extLst>
        </xdr:cNvPr>
        <xdr:cNvPicPr>
          <a:picLocks noChangeAspect="1"/>
        </xdr:cNvPicPr>
      </xdr:nvPicPr>
      <xdr:blipFill>
        <a:blip xmlns:r="http://schemas.openxmlformats.org/officeDocument/2006/relationships" r:embed="rId1"/>
        <a:stretch>
          <a:fillRect/>
        </a:stretch>
      </xdr:blipFill>
      <xdr:spPr>
        <a:xfrm>
          <a:off x="30079" y="1935079"/>
          <a:ext cx="5139488" cy="37486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582D6-3777-43A9-8D9D-15A8A938A8E7}">
  <dimension ref="A1:H116"/>
  <sheetViews>
    <sheetView zoomScale="95" zoomScaleNormal="95" workbookViewId="0">
      <selection activeCell="G119" sqref="G119"/>
    </sheetView>
  </sheetViews>
  <sheetFormatPr defaultRowHeight="15" x14ac:dyDescent="0.25"/>
  <cols>
    <col min="1" max="1" width="18.7109375" customWidth="1"/>
    <col min="2" max="2" width="11" bestFit="1" customWidth="1"/>
  </cols>
  <sheetData>
    <row r="1" spans="1:2" x14ac:dyDescent="0.25">
      <c r="A1" t="s">
        <v>4</v>
      </c>
    </row>
    <row r="3" spans="1:2" x14ac:dyDescent="0.25">
      <c r="A3" t="s">
        <v>0</v>
      </c>
    </row>
    <row r="5" spans="1:2" x14ac:dyDescent="0.25">
      <c r="A5" s="3" t="s">
        <v>50</v>
      </c>
    </row>
    <row r="7" spans="1:2" x14ac:dyDescent="0.25">
      <c r="A7" t="s">
        <v>1</v>
      </c>
      <c r="B7" t="s">
        <v>5</v>
      </c>
    </row>
    <row r="8" spans="1:2" x14ac:dyDescent="0.25">
      <c r="A8" t="s">
        <v>2</v>
      </c>
      <c r="B8" t="s">
        <v>51</v>
      </c>
    </row>
    <row r="9" spans="1:2" x14ac:dyDescent="0.25">
      <c r="A9" t="s">
        <v>3</v>
      </c>
      <c r="B9" s="2">
        <v>44629</v>
      </c>
    </row>
    <row r="31" spans="1:8" x14ac:dyDescent="0.25">
      <c r="A31" s="10" t="s">
        <v>45</v>
      </c>
      <c r="B31" s="10"/>
      <c r="C31" s="10"/>
      <c r="D31" s="10"/>
      <c r="E31" s="10"/>
      <c r="F31" s="10"/>
      <c r="G31" s="10"/>
      <c r="H31" s="10"/>
    </row>
    <row r="32" spans="1:8" x14ac:dyDescent="0.25">
      <c r="A32" s="10"/>
      <c r="B32" s="10"/>
      <c r="C32" s="10"/>
      <c r="D32" s="10"/>
      <c r="E32" s="10"/>
      <c r="F32" s="10"/>
      <c r="G32" s="10"/>
      <c r="H32" s="10"/>
    </row>
    <row r="33" spans="1:8" x14ac:dyDescent="0.25">
      <c r="A33" s="10"/>
      <c r="B33" s="10"/>
      <c r="C33" s="10"/>
      <c r="D33" s="10"/>
      <c r="E33" s="10"/>
      <c r="F33" s="10"/>
      <c r="G33" s="10"/>
      <c r="H33" s="10"/>
    </row>
    <row r="34" spans="1:8" x14ac:dyDescent="0.25">
      <c r="A34" s="10"/>
      <c r="B34" s="10"/>
      <c r="C34" s="10"/>
      <c r="D34" s="10"/>
      <c r="E34" s="10"/>
      <c r="F34" s="10"/>
      <c r="G34" s="10"/>
      <c r="H34" s="10"/>
    </row>
    <row r="35" spans="1:8" x14ac:dyDescent="0.25">
      <c r="A35" s="10"/>
      <c r="B35" s="10"/>
      <c r="C35" s="10"/>
      <c r="D35" s="10"/>
      <c r="E35" s="10"/>
      <c r="F35" s="10"/>
      <c r="G35" s="10"/>
      <c r="H35" s="10"/>
    </row>
    <row r="36" spans="1:8" x14ac:dyDescent="0.25">
      <c r="A36" s="10"/>
      <c r="B36" s="10"/>
      <c r="C36" s="10"/>
      <c r="D36" s="10"/>
      <c r="E36" s="10"/>
      <c r="F36" s="10"/>
      <c r="G36" s="10"/>
      <c r="H36" s="10"/>
    </row>
    <row r="37" spans="1:8" x14ac:dyDescent="0.25">
      <c r="A37" s="10"/>
      <c r="B37" s="10"/>
      <c r="C37" s="10"/>
      <c r="D37" s="10"/>
      <c r="E37" s="10"/>
      <c r="F37" s="10"/>
      <c r="G37" s="10"/>
      <c r="H37" s="10"/>
    </row>
    <row r="39" spans="1:8" x14ac:dyDescent="0.25">
      <c r="A39" s="3" t="s">
        <v>6</v>
      </c>
    </row>
    <row r="41" spans="1:8" x14ac:dyDescent="0.25">
      <c r="A41" t="s">
        <v>41</v>
      </c>
      <c r="G41" s="10" t="s">
        <v>7</v>
      </c>
      <c r="H41" s="10"/>
    </row>
    <row r="42" spans="1:8" x14ac:dyDescent="0.25">
      <c r="G42" s="10"/>
      <c r="H42" s="10"/>
    </row>
    <row r="43" spans="1:8" x14ac:dyDescent="0.25">
      <c r="G43" s="10"/>
      <c r="H43" s="10"/>
    </row>
    <row r="44" spans="1:8" x14ac:dyDescent="0.25">
      <c r="A44" t="s">
        <v>8</v>
      </c>
    </row>
    <row r="46" spans="1:8" x14ac:dyDescent="0.25">
      <c r="A46" t="s">
        <v>9</v>
      </c>
      <c r="B46">
        <v>10000</v>
      </c>
      <c r="C46" t="s">
        <v>15</v>
      </c>
      <c r="G46" s="10" t="s">
        <v>12</v>
      </c>
      <c r="H46" s="10"/>
    </row>
    <row r="47" spans="1:8" x14ac:dyDescent="0.25">
      <c r="A47" t="s">
        <v>11</v>
      </c>
      <c r="B47">
        <v>5000</v>
      </c>
      <c r="C47" t="s">
        <v>15</v>
      </c>
      <c r="G47" s="10"/>
      <c r="H47" s="10"/>
    </row>
    <row r="49" spans="1:8" x14ac:dyDescent="0.25">
      <c r="A49" t="s">
        <v>13</v>
      </c>
      <c r="F49" s="10" t="s">
        <v>14</v>
      </c>
      <c r="G49" s="10"/>
      <c r="H49" s="10"/>
    </row>
    <row r="50" spans="1:8" x14ac:dyDescent="0.25">
      <c r="F50" s="10"/>
      <c r="G50" s="10"/>
      <c r="H50" s="10"/>
    </row>
    <row r="51" spans="1:8" x14ac:dyDescent="0.25">
      <c r="A51" t="s">
        <v>17</v>
      </c>
    </row>
    <row r="53" spans="1:8" x14ac:dyDescent="0.25">
      <c r="A53" t="s">
        <v>16</v>
      </c>
    </row>
    <row r="55" spans="1:8" x14ac:dyDescent="0.25">
      <c r="A55" s="10" t="s">
        <v>33</v>
      </c>
      <c r="B55" s="10"/>
      <c r="C55" s="10"/>
      <c r="D55" s="10"/>
      <c r="E55" s="10"/>
      <c r="F55" s="10"/>
      <c r="G55" s="10"/>
      <c r="H55" s="10"/>
    </row>
    <row r="56" spans="1:8" x14ac:dyDescent="0.25">
      <c r="A56" s="10"/>
      <c r="B56" s="10"/>
      <c r="C56" s="10"/>
      <c r="D56" s="10"/>
      <c r="E56" s="10"/>
      <c r="F56" s="10"/>
      <c r="G56" s="10"/>
      <c r="H56" s="10"/>
    </row>
    <row r="57" spans="1:8" x14ac:dyDescent="0.25">
      <c r="A57" s="10"/>
      <c r="B57" s="10"/>
      <c r="C57" s="10"/>
      <c r="D57" s="10"/>
      <c r="E57" s="10"/>
      <c r="F57" s="10"/>
      <c r="G57" s="10"/>
      <c r="H57" s="10"/>
    </row>
    <row r="58" spans="1:8" x14ac:dyDescent="0.25">
      <c r="A58" s="10"/>
      <c r="B58" s="10"/>
      <c r="C58" s="10"/>
      <c r="D58" s="10"/>
      <c r="E58" s="10"/>
      <c r="F58" s="10"/>
      <c r="G58" s="10"/>
      <c r="H58" s="10"/>
    </row>
    <row r="59" spans="1:8" x14ac:dyDescent="0.25">
      <c r="A59" s="10"/>
      <c r="B59" s="10"/>
      <c r="C59" s="10"/>
      <c r="D59" s="10"/>
      <c r="E59" s="10"/>
      <c r="F59" s="10"/>
      <c r="G59" s="10"/>
      <c r="H59" s="10"/>
    </row>
    <row r="60" spans="1:8" x14ac:dyDescent="0.25">
      <c r="A60" s="10"/>
      <c r="B60" s="10"/>
      <c r="C60" s="10"/>
      <c r="D60" s="10"/>
      <c r="E60" s="10"/>
      <c r="F60" s="10"/>
      <c r="G60" s="10"/>
      <c r="H60" s="10"/>
    </row>
    <row r="61" spans="1:8" x14ac:dyDescent="0.25">
      <c r="A61" s="10"/>
      <c r="B61" s="10"/>
      <c r="C61" s="10"/>
      <c r="D61" s="10"/>
      <c r="E61" s="10"/>
      <c r="F61" s="10"/>
      <c r="G61" s="10"/>
      <c r="H61" s="10"/>
    </row>
    <row r="63" spans="1:8" x14ac:dyDescent="0.25">
      <c r="A63" t="s">
        <v>18</v>
      </c>
      <c r="C63">
        <v>0.3</v>
      </c>
      <c r="E63" t="s">
        <v>22</v>
      </c>
    </row>
    <row r="64" spans="1:8" x14ac:dyDescent="0.25">
      <c r="A64" t="s">
        <v>20</v>
      </c>
      <c r="C64">
        <v>15000</v>
      </c>
      <c r="D64" t="s">
        <v>15</v>
      </c>
    </row>
    <row r="65" spans="1:8" x14ac:dyDescent="0.25">
      <c r="A65" t="s">
        <v>23</v>
      </c>
      <c r="C65">
        <v>70</v>
      </c>
      <c r="D65" t="s">
        <v>21</v>
      </c>
      <c r="E65" t="s">
        <v>19</v>
      </c>
    </row>
    <row r="67" spans="1:8" x14ac:dyDescent="0.25">
      <c r="A67" t="s">
        <v>24</v>
      </c>
      <c r="B67" t="s">
        <v>25</v>
      </c>
      <c r="D67">
        <f>C63*C64*C65/1000</f>
        <v>315</v>
      </c>
      <c r="E67" t="s">
        <v>10</v>
      </c>
    </row>
    <row r="69" spans="1:8" x14ac:dyDescent="0.25">
      <c r="A69" s="10" t="s">
        <v>34</v>
      </c>
      <c r="B69" s="10"/>
      <c r="C69" s="10"/>
      <c r="D69" s="10"/>
      <c r="E69" s="10"/>
      <c r="F69" s="10"/>
      <c r="G69" s="10"/>
      <c r="H69" s="10"/>
    </row>
    <row r="70" spans="1:8" x14ac:dyDescent="0.25">
      <c r="A70" s="10"/>
      <c r="B70" s="10"/>
      <c r="C70" s="10"/>
      <c r="D70" s="10"/>
      <c r="E70" s="10"/>
      <c r="F70" s="10"/>
      <c r="G70" s="10"/>
      <c r="H70" s="10"/>
    </row>
    <row r="71" spans="1:8" x14ac:dyDescent="0.25">
      <c r="A71" s="10"/>
      <c r="B71" s="10"/>
      <c r="C71" s="10"/>
      <c r="D71" s="10"/>
      <c r="E71" s="10"/>
      <c r="F71" s="10"/>
      <c r="G71" s="10"/>
      <c r="H71" s="10"/>
    </row>
    <row r="73" spans="1:8" ht="20.25" customHeight="1" x14ac:dyDescent="0.25">
      <c r="A73" s="10" t="s">
        <v>35</v>
      </c>
      <c r="B73" s="10"/>
      <c r="C73" s="10"/>
      <c r="D73" s="10"/>
      <c r="E73" s="10"/>
      <c r="F73" s="10"/>
      <c r="G73" s="10"/>
      <c r="H73" s="10"/>
    </row>
    <row r="74" spans="1:8" ht="20.25" customHeight="1" x14ac:dyDescent="0.25">
      <c r="A74" s="10"/>
      <c r="B74" s="10"/>
      <c r="C74" s="10"/>
      <c r="D74" s="10"/>
      <c r="E74" s="10"/>
      <c r="F74" s="10"/>
      <c r="G74" s="10"/>
      <c r="H74" s="10"/>
    </row>
    <row r="76" spans="1:8" x14ac:dyDescent="0.25">
      <c r="A76" s="10" t="s">
        <v>46</v>
      </c>
      <c r="B76" s="10"/>
      <c r="C76" s="10"/>
      <c r="D76" s="10"/>
      <c r="E76" s="10"/>
      <c r="F76" s="10"/>
      <c r="G76" s="10"/>
      <c r="H76" s="10"/>
    </row>
    <row r="77" spans="1:8" x14ac:dyDescent="0.25">
      <c r="A77" s="10"/>
      <c r="B77" s="10"/>
      <c r="C77" s="10"/>
      <c r="D77" s="10"/>
      <c r="E77" s="10"/>
      <c r="F77" s="10"/>
      <c r="G77" s="10"/>
      <c r="H77" s="10"/>
    </row>
    <row r="78" spans="1:8" x14ac:dyDescent="0.25">
      <c r="A78" s="10"/>
      <c r="B78" s="10"/>
      <c r="C78" s="10"/>
      <c r="D78" s="10"/>
      <c r="E78" s="10"/>
      <c r="F78" s="10"/>
      <c r="G78" s="10"/>
      <c r="H78" s="10"/>
    </row>
    <row r="79" spans="1:8" x14ac:dyDescent="0.25">
      <c r="A79" s="10"/>
      <c r="B79" s="10"/>
      <c r="C79" s="10"/>
      <c r="D79" s="10"/>
      <c r="E79" s="10"/>
      <c r="F79" s="10"/>
      <c r="G79" s="10"/>
      <c r="H79" s="10"/>
    </row>
    <row r="80" spans="1:8" x14ac:dyDescent="0.25">
      <c r="A80" s="10"/>
      <c r="B80" s="10"/>
      <c r="C80" s="10"/>
      <c r="D80" s="10"/>
      <c r="E80" s="10"/>
      <c r="F80" s="10"/>
      <c r="G80" s="10"/>
      <c r="H80" s="10"/>
    </row>
    <row r="81" spans="1:8" x14ac:dyDescent="0.25">
      <c r="A81" s="10"/>
      <c r="B81" s="10"/>
      <c r="C81" s="10"/>
      <c r="D81" s="10"/>
      <c r="E81" s="10"/>
      <c r="F81" s="10"/>
      <c r="G81" s="10"/>
      <c r="H81" s="10"/>
    </row>
    <row r="82" spans="1:8" x14ac:dyDescent="0.25">
      <c r="A82" s="10"/>
      <c r="B82" s="10"/>
      <c r="C82" s="10"/>
      <c r="D82" s="10"/>
      <c r="E82" s="10"/>
      <c r="F82" s="10"/>
      <c r="G82" s="10"/>
      <c r="H82" s="10"/>
    </row>
    <row r="83" spans="1:8" x14ac:dyDescent="0.25">
      <c r="A83" s="1"/>
      <c r="B83" s="1"/>
      <c r="C83" s="1"/>
      <c r="D83" s="1"/>
      <c r="E83" s="1"/>
      <c r="F83" s="1"/>
      <c r="G83" s="1"/>
      <c r="H83" s="1"/>
    </row>
    <row r="84" spans="1:8" x14ac:dyDescent="0.25">
      <c r="A84" t="s">
        <v>18</v>
      </c>
      <c r="C84">
        <v>0.3</v>
      </c>
      <c r="E84" t="s">
        <v>22</v>
      </c>
      <c r="G84" s="1"/>
      <c r="H84" s="1"/>
    </row>
    <row r="85" spans="1:8" x14ac:dyDescent="0.25">
      <c r="A85" t="s">
        <v>20</v>
      </c>
      <c r="C85">
        <v>8720</v>
      </c>
      <c r="D85" t="s">
        <v>15</v>
      </c>
      <c r="G85" s="10" t="s">
        <v>36</v>
      </c>
      <c r="H85" s="10"/>
    </row>
    <row r="86" spans="1:8" x14ac:dyDescent="0.25">
      <c r="A86" t="s">
        <v>23</v>
      </c>
      <c r="C86">
        <v>70</v>
      </c>
      <c r="D86" t="s">
        <v>21</v>
      </c>
      <c r="E86" t="s">
        <v>19</v>
      </c>
      <c r="G86" s="1"/>
      <c r="H86" s="1"/>
    </row>
    <row r="87" spans="1:8" x14ac:dyDescent="0.25">
      <c r="G87" s="1"/>
      <c r="H87" s="1"/>
    </row>
    <row r="88" spans="1:8" x14ac:dyDescent="0.25">
      <c r="A88" t="s">
        <v>24</v>
      </c>
      <c r="B88" t="s">
        <v>52</v>
      </c>
      <c r="D88">
        <f>C84*C85*C86/1000</f>
        <v>183.12</v>
      </c>
      <c r="E88" t="s">
        <v>10</v>
      </c>
      <c r="G88" s="1"/>
      <c r="H88" s="1"/>
    </row>
    <row r="89" spans="1:8" x14ac:dyDescent="0.25">
      <c r="A89" s="1"/>
      <c r="B89" s="1"/>
      <c r="C89" s="1"/>
      <c r="D89" s="1"/>
      <c r="E89" s="1"/>
      <c r="F89" s="1"/>
      <c r="G89" s="1"/>
      <c r="H89" s="1"/>
    </row>
    <row r="90" spans="1:8" x14ac:dyDescent="0.25">
      <c r="A90" s="4" t="s">
        <v>37</v>
      </c>
      <c r="B90" s="4"/>
      <c r="C90" s="4"/>
      <c r="D90" s="4"/>
      <c r="E90" s="4"/>
      <c r="F90" s="4"/>
      <c r="G90" s="4"/>
      <c r="H90" s="4"/>
    </row>
    <row r="91" spans="1:8" x14ac:dyDescent="0.25">
      <c r="A91" s="4"/>
      <c r="B91" s="4"/>
      <c r="C91" s="4"/>
      <c r="D91" s="4"/>
      <c r="E91" s="4"/>
      <c r="F91" s="4"/>
      <c r="G91" s="4"/>
      <c r="H91" s="4"/>
    </row>
    <row r="92" spans="1:8" x14ac:dyDescent="0.25">
      <c r="A92" s="4" t="s">
        <v>38</v>
      </c>
      <c r="B92" s="4"/>
      <c r="C92" s="4"/>
      <c r="D92" s="4"/>
      <c r="E92" s="4" t="s">
        <v>22</v>
      </c>
      <c r="F92" s="4"/>
      <c r="G92" s="4"/>
      <c r="H92" s="4"/>
    </row>
    <row r="93" spans="1:8" x14ac:dyDescent="0.25">
      <c r="A93" s="4"/>
      <c r="B93" s="4"/>
      <c r="C93" s="4"/>
      <c r="D93" s="4"/>
      <c r="E93" s="4"/>
      <c r="F93" s="4"/>
      <c r="G93" s="4"/>
      <c r="H93" s="4"/>
    </row>
    <row r="94" spans="1:8" x14ac:dyDescent="0.25">
      <c r="A94" s="10" t="s">
        <v>47</v>
      </c>
      <c r="B94" s="10"/>
      <c r="C94" s="10"/>
      <c r="D94" s="10"/>
      <c r="E94" s="10"/>
      <c r="F94" s="10"/>
      <c r="G94" s="10"/>
      <c r="H94" s="10"/>
    </row>
    <row r="95" spans="1:8" x14ac:dyDescent="0.25">
      <c r="A95" s="10"/>
      <c r="B95" s="10"/>
      <c r="C95" s="10"/>
      <c r="D95" s="10"/>
      <c r="E95" s="10"/>
      <c r="F95" s="10"/>
      <c r="G95" s="10"/>
      <c r="H95" s="10"/>
    </row>
    <row r="96" spans="1:8" x14ac:dyDescent="0.25">
      <c r="A96" s="4"/>
      <c r="B96" s="4"/>
      <c r="C96" s="4"/>
      <c r="D96" s="4"/>
      <c r="E96" s="4"/>
      <c r="F96" s="4"/>
      <c r="G96" s="4"/>
      <c r="H96" s="4"/>
    </row>
    <row r="97" spans="1:8" x14ac:dyDescent="0.25">
      <c r="A97" s="4" t="s">
        <v>48</v>
      </c>
      <c r="B97" s="4"/>
      <c r="C97" s="4"/>
      <c r="D97" s="4"/>
      <c r="E97" s="4"/>
      <c r="F97" s="4"/>
      <c r="G97" s="4"/>
      <c r="H97" s="4"/>
    </row>
    <row r="98" spans="1:8" x14ac:dyDescent="0.25">
      <c r="A98" s="4"/>
      <c r="B98" s="4"/>
      <c r="C98" s="4"/>
      <c r="D98" s="4"/>
      <c r="E98" s="4"/>
      <c r="F98" s="4"/>
      <c r="G98" s="4"/>
      <c r="H98" s="4"/>
    </row>
    <row r="99" spans="1:8" x14ac:dyDescent="0.25">
      <c r="A99" s="4" t="s">
        <v>39</v>
      </c>
      <c r="B99" s="4">
        <f>D67+D88</f>
        <v>498.12</v>
      </c>
      <c r="C99" s="4" t="s">
        <v>10</v>
      </c>
      <c r="D99" s="4"/>
      <c r="E99" s="4" t="s">
        <v>42</v>
      </c>
      <c r="F99" s="4"/>
      <c r="G99" s="4"/>
      <c r="H99" s="4"/>
    </row>
    <row r="101" spans="1:8" x14ac:dyDescent="0.25">
      <c r="A101" t="s">
        <v>40</v>
      </c>
    </row>
    <row r="103" spans="1:8" x14ac:dyDescent="0.25">
      <c r="A103" t="s">
        <v>43</v>
      </c>
    </row>
    <row r="105" spans="1:8" x14ac:dyDescent="0.25">
      <c r="A105" t="s">
        <v>28</v>
      </c>
    </row>
    <row r="106" spans="1:8" x14ac:dyDescent="0.25">
      <c r="A106" t="s">
        <v>26</v>
      </c>
    </row>
    <row r="107" spans="1:8" x14ac:dyDescent="0.25">
      <c r="A107" t="s">
        <v>27</v>
      </c>
    </row>
    <row r="108" spans="1:8" x14ac:dyDescent="0.25">
      <c r="A108" t="s">
        <v>44</v>
      </c>
    </row>
    <row r="109" spans="1:8" x14ac:dyDescent="0.25">
      <c r="A109" t="s">
        <v>29</v>
      </c>
    </row>
    <row r="111" spans="1:8" x14ac:dyDescent="0.25">
      <c r="A111" s="3" t="s">
        <v>30</v>
      </c>
      <c r="B111" s="3"/>
      <c r="E111" t="s">
        <v>31</v>
      </c>
    </row>
    <row r="112" spans="1:8" x14ac:dyDescent="0.25">
      <c r="A112" s="3"/>
      <c r="B112" s="3"/>
      <c r="C112" t="s">
        <v>32</v>
      </c>
    </row>
    <row r="114" spans="1:8" x14ac:dyDescent="0.25">
      <c r="A114" s="10" t="s">
        <v>49</v>
      </c>
      <c r="B114" s="10"/>
      <c r="C114" s="10"/>
      <c r="D114" s="10"/>
      <c r="E114" s="10"/>
      <c r="F114" s="10"/>
      <c r="G114" s="10"/>
      <c r="H114" s="10"/>
    </row>
    <row r="115" spans="1:8" x14ac:dyDescent="0.25">
      <c r="A115" s="10"/>
      <c r="B115" s="10"/>
      <c r="C115" s="10"/>
      <c r="D115" s="10"/>
      <c r="E115" s="10"/>
      <c r="F115" s="10"/>
      <c r="G115" s="10"/>
      <c r="H115" s="10"/>
    </row>
    <row r="116" spans="1:8" x14ac:dyDescent="0.25">
      <c r="A116" s="10"/>
      <c r="B116" s="10"/>
      <c r="C116" s="10"/>
      <c r="D116" s="10"/>
      <c r="E116" s="10"/>
      <c r="F116" s="10"/>
      <c r="G116" s="10"/>
      <c r="H116" s="10"/>
    </row>
  </sheetData>
  <mergeCells count="11">
    <mergeCell ref="F49:H50"/>
    <mergeCell ref="A55:H61"/>
    <mergeCell ref="A31:H37"/>
    <mergeCell ref="G41:H43"/>
    <mergeCell ref="G46:H47"/>
    <mergeCell ref="A94:H95"/>
    <mergeCell ref="A114:H116"/>
    <mergeCell ref="A69:H71"/>
    <mergeCell ref="A76:H82"/>
    <mergeCell ref="A73:H74"/>
    <mergeCell ref="G85:H8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17ACD-8523-4CE7-B25E-9A814AB8CD65}">
  <dimension ref="A1:H101"/>
  <sheetViews>
    <sheetView tabSelected="1" topLeftCell="A81" zoomScale="95" zoomScaleNormal="95" workbookViewId="0">
      <selection activeCell="A102" sqref="A102"/>
    </sheetView>
  </sheetViews>
  <sheetFormatPr defaultRowHeight="15" x14ac:dyDescent="0.25"/>
  <cols>
    <col min="1" max="1" width="20.42578125" customWidth="1"/>
    <col min="2" max="2" width="11" bestFit="1" customWidth="1"/>
    <col min="7" max="7" width="13.28515625" customWidth="1"/>
  </cols>
  <sheetData>
    <row r="1" spans="1:7" x14ac:dyDescent="0.25">
      <c r="A1" t="s">
        <v>4</v>
      </c>
    </row>
    <row r="3" spans="1:7" x14ac:dyDescent="0.25">
      <c r="A3" t="s">
        <v>0</v>
      </c>
    </row>
    <row r="5" spans="1:7" x14ac:dyDescent="0.25">
      <c r="A5" s="3" t="s">
        <v>69</v>
      </c>
    </row>
    <row r="6" spans="1:7" x14ac:dyDescent="0.25">
      <c r="A6" s="3"/>
    </row>
    <row r="7" spans="1:7" ht="15" customHeight="1" x14ac:dyDescent="0.25">
      <c r="A7" s="13" t="s">
        <v>71</v>
      </c>
      <c r="B7" s="13"/>
      <c r="C7" s="13"/>
      <c r="D7" s="13"/>
      <c r="E7" s="13"/>
      <c r="F7" s="13"/>
      <c r="G7" s="13"/>
    </row>
    <row r="8" spans="1:7" x14ac:dyDescent="0.25">
      <c r="A8" s="13"/>
      <c r="B8" s="13"/>
      <c r="C8" s="13"/>
      <c r="D8" s="13"/>
      <c r="E8" s="13"/>
      <c r="F8" s="13"/>
      <c r="G8" s="13"/>
    </row>
    <row r="9" spans="1:7" x14ac:dyDescent="0.25">
      <c r="A9" s="13"/>
      <c r="B9" s="13"/>
      <c r="C9" s="13"/>
      <c r="D9" s="13"/>
      <c r="E9" s="13"/>
      <c r="F9" s="13"/>
      <c r="G9" s="13"/>
    </row>
    <row r="10" spans="1:7" x14ac:dyDescent="0.25">
      <c r="A10" s="13"/>
      <c r="B10" s="13"/>
      <c r="C10" s="13"/>
      <c r="D10" s="13"/>
      <c r="E10" s="13"/>
      <c r="F10" s="13"/>
      <c r="G10" s="13"/>
    </row>
    <row r="11" spans="1:7" x14ac:dyDescent="0.25">
      <c r="A11" s="7"/>
      <c r="B11" s="7"/>
      <c r="C11" s="7"/>
      <c r="D11" s="7"/>
      <c r="E11" s="7"/>
      <c r="F11" s="7"/>
      <c r="G11" s="7"/>
    </row>
    <row r="12" spans="1:7" x14ac:dyDescent="0.25">
      <c r="A12" t="s">
        <v>1</v>
      </c>
      <c r="B12" t="s">
        <v>5</v>
      </c>
    </row>
    <row r="13" spans="1:7" x14ac:dyDescent="0.25">
      <c r="A13" t="s">
        <v>2</v>
      </c>
      <c r="B13" t="s">
        <v>51</v>
      </c>
    </row>
    <row r="14" spans="1:7" x14ac:dyDescent="0.25">
      <c r="A14" t="s">
        <v>3</v>
      </c>
      <c r="B14" s="2">
        <v>44719</v>
      </c>
    </row>
    <row r="36" spans="1:8" x14ac:dyDescent="0.25">
      <c r="A36" s="10" t="s">
        <v>72</v>
      </c>
      <c r="B36" s="10"/>
      <c r="C36" s="10"/>
      <c r="D36" s="10"/>
      <c r="E36" s="10"/>
      <c r="F36" s="10"/>
      <c r="G36" s="10"/>
      <c r="H36" s="10"/>
    </row>
    <row r="37" spans="1:8" x14ac:dyDescent="0.25">
      <c r="A37" s="10"/>
      <c r="B37" s="10"/>
      <c r="C37" s="10"/>
      <c r="D37" s="10"/>
      <c r="E37" s="10"/>
      <c r="F37" s="10"/>
      <c r="G37" s="10"/>
      <c r="H37" s="10"/>
    </row>
    <row r="38" spans="1:8" x14ac:dyDescent="0.25">
      <c r="A38" s="10"/>
      <c r="B38" s="10"/>
      <c r="C38" s="10"/>
      <c r="D38" s="10"/>
      <c r="E38" s="10"/>
      <c r="F38" s="10"/>
      <c r="G38" s="10"/>
      <c r="H38" s="10"/>
    </row>
    <row r="39" spans="1:8" x14ac:dyDescent="0.25">
      <c r="A39" s="10"/>
      <c r="B39" s="10"/>
      <c r="C39" s="10"/>
      <c r="D39" s="10"/>
      <c r="E39" s="10"/>
      <c r="F39" s="10"/>
      <c r="G39" s="10"/>
      <c r="H39" s="10"/>
    </row>
    <row r="40" spans="1:8" x14ac:dyDescent="0.25">
      <c r="A40" s="10"/>
      <c r="B40" s="10"/>
      <c r="C40" s="10"/>
      <c r="D40" s="10"/>
      <c r="E40" s="10"/>
      <c r="F40" s="10"/>
      <c r="G40" s="10"/>
      <c r="H40" s="10"/>
    </row>
    <row r="41" spans="1:8" x14ac:dyDescent="0.25">
      <c r="A41" s="10"/>
      <c r="B41" s="10"/>
      <c r="C41" s="10"/>
      <c r="D41" s="10"/>
      <c r="E41" s="10"/>
      <c r="F41" s="10"/>
      <c r="G41" s="10"/>
      <c r="H41" s="10"/>
    </row>
    <row r="42" spans="1:8" x14ac:dyDescent="0.25">
      <c r="A42" s="10"/>
      <c r="B42" s="10"/>
      <c r="C42" s="10"/>
      <c r="D42" s="10"/>
      <c r="E42" s="10"/>
      <c r="F42" s="10"/>
      <c r="G42" s="10"/>
      <c r="H42" s="10"/>
    </row>
    <row r="44" spans="1:8" x14ac:dyDescent="0.25">
      <c r="A44" s="3" t="s">
        <v>57</v>
      </c>
    </row>
    <row r="46" spans="1:8" x14ac:dyDescent="0.25">
      <c r="A46" s="8" t="s">
        <v>75</v>
      </c>
      <c r="B46" s="6"/>
      <c r="C46" s="6"/>
      <c r="D46" s="6"/>
      <c r="E46" s="6"/>
      <c r="G46" s="10" t="s">
        <v>74</v>
      </c>
      <c r="H46" s="10"/>
    </row>
    <row r="47" spans="1:8" x14ac:dyDescent="0.25">
      <c r="G47" s="10"/>
      <c r="H47" s="10"/>
    </row>
    <row r="48" spans="1:8" x14ac:dyDescent="0.25">
      <c r="G48" s="10"/>
      <c r="H48" s="10"/>
    </row>
    <row r="49" spans="1:8" x14ac:dyDescent="0.25">
      <c r="A49" t="s">
        <v>8</v>
      </c>
    </row>
    <row r="51" spans="1:8" x14ac:dyDescent="0.25">
      <c r="A51" t="s">
        <v>9</v>
      </c>
      <c r="B51">
        <v>10000</v>
      </c>
      <c r="C51" t="s">
        <v>15</v>
      </c>
      <c r="G51" s="10" t="s">
        <v>12</v>
      </c>
      <c r="H51" s="10"/>
    </row>
    <row r="52" spans="1:8" x14ac:dyDescent="0.25">
      <c r="A52" t="s">
        <v>59</v>
      </c>
      <c r="B52">
        <v>5000</v>
      </c>
      <c r="C52" t="s">
        <v>15</v>
      </c>
      <c r="G52" s="10"/>
      <c r="H52" s="10"/>
    </row>
    <row r="55" spans="1:8" x14ac:dyDescent="0.25">
      <c r="A55" s="10" t="s">
        <v>60</v>
      </c>
      <c r="B55" s="10"/>
      <c r="C55" s="10"/>
      <c r="D55" s="10"/>
      <c r="E55" s="10"/>
      <c r="F55" s="10"/>
      <c r="G55" s="10"/>
      <c r="H55" s="10"/>
    </row>
    <row r="56" spans="1:8" x14ac:dyDescent="0.25">
      <c r="A56" s="10"/>
      <c r="B56" s="10"/>
      <c r="C56" s="10"/>
      <c r="D56" s="10"/>
      <c r="E56" s="10"/>
      <c r="F56" s="10"/>
      <c r="G56" s="10"/>
      <c r="H56" s="10"/>
    </row>
    <row r="57" spans="1:8" x14ac:dyDescent="0.25">
      <c r="A57" s="10"/>
      <c r="B57" s="10"/>
      <c r="C57" s="10"/>
      <c r="D57" s="10"/>
      <c r="E57" s="10"/>
      <c r="F57" s="10"/>
      <c r="G57" s="10"/>
      <c r="H57" s="10"/>
    </row>
    <row r="58" spans="1:8" x14ac:dyDescent="0.25">
      <c r="A58" s="10"/>
      <c r="B58" s="10"/>
      <c r="C58" s="10"/>
      <c r="D58" s="10"/>
      <c r="E58" s="10"/>
      <c r="F58" s="10"/>
      <c r="G58" s="10"/>
      <c r="H58" s="10"/>
    </row>
    <row r="59" spans="1:8" x14ac:dyDescent="0.25">
      <c r="A59" s="10"/>
      <c r="B59" s="10"/>
      <c r="C59" s="10"/>
      <c r="D59" s="10"/>
      <c r="E59" s="10"/>
      <c r="F59" s="10"/>
      <c r="G59" s="10"/>
      <c r="H59" s="10"/>
    </row>
    <row r="60" spans="1:8" x14ac:dyDescent="0.25">
      <c r="A60" s="10"/>
      <c r="B60" s="10"/>
      <c r="C60" s="10"/>
      <c r="D60" s="10"/>
      <c r="E60" s="10"/>
      <c r="F60" s="10"/>
      <c r="G60" s="10"/>
      <c r="H60" s="10"/>
    </row>
    <row r="61" spans="1:8" x14ac:dyDescent="0.25">
      <c r="A61" s="10"/>
      <c r="B61" s="10"/>
      <c r="C61" s="10"/>
      <c r="D61" s="10"/>
      <c r="E61" s="10"/>
      <c r="F61" s="10"/>
      <c r="G61" s="10"/>
      <c r="H61" s="10"/>
    </row>
    <row r="63" spans="1:8" x14ac:dyDescent="0.25">
      <c r="A63" s="4" t="s">
        <v>58</v>
      </c>
      <c r="B63" s="4"/>
      <c r="C63" s="4"/>
      <c r="D63" s="4"/>
      <c r="E63" s="4"/>
    </row>
    <row r="64" spans="1:8" x14ac:dyDescent="0.25">
      <c r="A64" s="4"/>
      <c r="B64" s="4"/>
      <c r="C64" s="4"/>
      <c r="D64" s="4"/>
      <c r="E64" s="4"/>
    </row>
    <row r="65" spans="1:8" x14ac:dyDescent="0.25">
      <c r="A65" s="4" t="s">
        <v>54</v>
      </c>
      <c r="B65" s="4"/>
      <c r="C65" s="4"/>
      <c r="D65" s="4"/>
      <c r="E65" s="4" t="s">
        <v>22</v>
      </c>
    </row>
    <row r="68" spans="1:8" ht="20.25" customHeight="1" x14ac:dyDescent="0.25">
      <c r="A68" s="10" t="s">
        <v>35</v>
      </c>
      <c r="B68" s="10"/>
      <c r="C68" s="10"/>
      <c r="D68" s="10"/>
      <c r="E68" s="10"/>
      <c r="F68" s="10"/>
      <c r="G68" s="10"/>
      <c r="H68" s="10"/>
    </row>
    <row r="69" spans="1:8" ht="20.25" customHeight="1" x14ac:dyDescent="0.25">
      <c r="A69" s="10"/>
      <c r="B69" s="10"/>
      <c r="C69" s="10"/>
      <c r="D69" s="10"/>
      <c r="E69" s="10"/>
      <c r="F69" s="10"/>
      <c r="G69" s="10"/>
      <c r="H69" s="10"/>
    </row>
    <row r="71" spans="1:8" x14ac:dyDescent="0.25">
      <c r="A71" s="10" t="s">
        <v>61</v>
      </c>
      <c r="B71" s="10"/>
      <c r="C71" s="10"/>
      <c r="D71" s="10"/>
      <c r="E71" s="10"/>
      <c r="F71" s="10"/>
      <c r="G71" s="10"/>
      <c r="H71" s="10"/>
    </row>
    <row r="72" spans="1:8" x14ac:dyDescent="0.25">
      <c r="A72" s="10"/>
      <c r="B72" s="10"/>
      <c r="C72" s="10"/>
      <c r="D72" s="10"/>
      <c r="E72" s="10"/>
      <c r="F72" s="10"/>
      <c r="G72" s="10"/>
      <c r="H72" s="10"/>
    </row>
    <row r="73" spans="1:8" x14ac:dyDescent="0.25">
      <c r="A73" s="10"/>
      <c r="B73" s="10"/>
      <c r="C73" s="10"/>
      <c r="D73" s="10"/>
      <c r="E73" s="10"/>
      <c r="F73" s="10"/>
      <c r="G73" s="10"/>
      <c r="H73" s="10"/>
    </row>
    <row r="74" spans="1:8" x14ac:dyDescent="0.25">
      <c r="A74" s="10"/>
      <c r="B74" s="10"/>
      <c r="C74" s="10"/>
      <c r="D74" s="10"/>
      <c r="E74" s="10"/>
      <c r="F74" s="10"/>
      <c r="G74" s="10"/>
      <c r="H74" s="10"/>
    </row>
    <row r="75" spans="1:8" x14ac:dyDescent="0.25">
      <c r="A75" s="10"/>
      <c r="B75" s="10"/>
      <c r="C75" s="10"/>
      <c r="D75" s="10"/>
      <c r="E75" s="10"/>
      <c r="F75" s="10"/>
      <c r="G75" s="10"/>
      <c r="H75" s="10"/>
    </row>
    <row r="76" spans="1:8" x14ac:dyDescent="0.25">
      <c r="A76" s="10"/>
      <c r="B76" s="10"/>
      <c r="C76" s="10"/>
      <c r="D76" s="10"/>
      <c r="E76" s="10"/>
      <c r="F76" s="10"/>
      <c r="G76" s="10"/>
      <c r="H76" s="10"/>
    </row>
    <row r="77" spans="1:8" x14ac:dyDescent="0.25">
      <c r="A77" s="10"/>
      <c r="B77" s="10"/>
      <c r="C77" s="10"/>
      <c r="D77" s="10"/>
      <c r="E77" s="10"/>
      <c r="F77" s="10"/>
      <c r="G77" s="10"/>
      <c r="H77" s="10"/>
    </row>
    <row r="78" spans="1:8" x14ac:dyDescent="0.25">
      <c r="A78" s="5"/>
      <c r="B78" s="5"/>
      <c r="C78" s="5"/>
      <c r="D78" s="5"/>
      <c r="E78" s="5"/>
      <c r="F78" s="5"/>
      <c r="G78" s="5"/>
      <c r="H78" s="5"/>
    </row>
    <row r="79" spans="1:8" x14ac:dyDescent="0.25">
      <c r="A79" t="s">
        <v>62</v>
      </c>
      <c r="G79" s="12" t="s">
        <v>63</v>
      </c>
      <c r="H79" s="12"/>
    </row>
    <row r="80" spans="1:8" x14ac:dyDescent="0.25">
      <c r="A80" s="5"/>
      <c r="B80" s="5"/>
      <c r="C80" s="5"/>
      <c r="D80" s="5"/>
      <c r="E80" s="5"/>
      <c r="F80" s="5"/>
      <c r="G80" s="5"/>
      <c r="H80" s="5"/>
    </row>
    <row r="81" spans="1:8" x14ac:dyDescent="0.25">
      <c r="A81" s="4" t="s">
        <v>37</v>
      </c>
      <c r="B81" s="4"/>
      <c r="C81" s="4"/>
      <c r="D81" s="4"/>
      <c r="E81" s="4"/>
      <c r="F81" s="4"/>
      <c r="G81" s="4"/>
      <c r="H81" s="4"/>
    </row>
    <row r="82" spans="1:8" x14ac:dyDescent="0.25">
      <c r="A82" s="4"/>
      <c r="B82" s="4"/>
      <c r="C82" s="4"/>
      <c r="D82" s="4"/>
      <c r="E82" s="4"/>
      <c r="F82" s="4"/>
      <c r="G82" s="4"/>
      <c r="H82" s="4"/>
    </row>
    <row r="83" spans="1:8" x14ac:dyDescent="0.25">
      <c r="A83" s="4" t="s">
        <v>53</v>
      </c>
      <c r="B83" s="4"/>
      <c r="C83" s="4"/>
      <c r="D83" s="4"/>
      <c r="E83" s="4" t="s">
        <v>22</v>
      </c>
      <c r="F83" s="4"/>
      <c r="G83" s="4"/>
      <c r="H83" s="4"/>
    </row>
    <row r="84" spans="1:8" x14ac:dyDescent="0.25">
      <c r="A84" s="4"/>
      <c r="B84" s="4"/>
      <c r="C84" s="4"/>
      <c r="D84" s="4"/>
      <c r="E84" s="4"/>
      <c r="F84" s="4"/>
      <c r="G84" s="4"/>
      <c r="H84" s="4"/>
    </row>
    <row r="85" spans="1:8" x14ac:dyDescent="0.25">
      <c r="A85" s="10" t="s">
        <v>64</v>
      </c>
      <c r="B85" s="10"/>
      <c r="C85" s="10"/>
      <c r="D85" s="10"/>
      <c r="E85" s="10"/>
      <c r="F85" s="10"/>
      <c r="G85" s="10"/>
      <c r="H85" s="10"/>
    </row>
    <row r="86" spans="1:8" x14ac:dyDescent="0.25">
      <c r="A86" s="10"/>
      <c r="B86" s="10"/>
      <c r="C86" s="10"/>
      <c r="D86" s="10"/>
      <c r="E86" s="10"/>
      <c r="F86" s="10"/>
      <c r="G86" s="10"/>
      <c r="H86" s="10"/>
    </row>
    <row r="87" spans="1:8" x14ac:dyDescent="0.25">
      <c r="A87" s="4"/>
      <c r="B87" s="4"/>
      <c r="C87" s="4"/>
      <c r="D87" s="4"/>
      <c r="E87" s="4"/>
      <c r="F87" s="4"/>
      <c r="G87" s="4"/>
      <c r="H87" s="4"/>
    </row>
    <row r="89" spans="1:8" x14ac:dyDescent="0.25">
      <c r="A89" t="s">
        <v>55</v>
      </c>
      <c r="D89">
        <v>5</v>
      </c>
      <c r="E89" t="s">
        <v>56</v>
      </c>
    </row>
    <row r="90" spans="1:8" x14ac:dyDescent="0.25">
      <c r="A90" t="s">
        <v>65</v>
      </c>
      <c r="D90">
        <f>5.23+1.39</f>
        <v>6.62</v>
      </c>
      <c r="E90" t="s">
        <v>56</v>
      </c>
    </row>
    <row r="92" spans="1:8" x14ac:dyDescent="0.25">
      <c r="A92" t="s">
        <v>66</v>
      </c>
      <c r="E92">
        <f>D90-D89</f>
        <v>1.62</v>
      </c>
      <c r="F92" t="s">
        <v>56</v>
      </c>
    </row>
    <row r="93" spans="1:8" x14ac:dyDescent="0.25">
      <c r="G93" t="s">
        <v>67</v>
      </c>
    </row>
    <row r="94" spans="1:8" x14ac:dyDescent="0.25">
      <c r="A94" t="s">
        <v>70</v>
      </c>
      <c r="D94">
        <f>E92*60*60*12/1000</f>
        <v>69.983999999999995</v>
      </c>
      <c r="E94" t="s">
        <v>10</v>
      </c>
      <c r="G94" t="s">
        <v>68</v>
      </c>
    </row>
    <row r="96" spans="1:8" x14ac:dyDescent="0.25">
      <c r="A96" s="8" t="s">
        <v>76</v>
      </c>
      <c r="B96" s="6"/>
      <c r="C96" s="6"/>
      <c r="D96" s="6"/>
    </row>
    <row r="97" spans="1:7" x14ac:dyDescent="0.25">
      <c r="A97" s="3"/>
      <c r="B97" s="3"/>
    </row>
    <row r="98" spans="1:7" x14ac:dyDescent="0.25">
      <c r="A98" s="9" t="s">
        <v>77</v>
      </c>
      <c r="B98" s="3"/>
    </row>
    <row r="100" spans="1:7" x14ac:dyDescent="0.25">
      <c r="A100" s="11" t="s">
        <v>73</v>
      </c>
      <c r="B100" s="11"/>
      <c r="C100" s="11"/>
      <c r="D100" s="11"/>
      <c r="E100" s="11"/>
      <c r="F100" s="11"/>
      <c r="G100" s="11"/>
    </row>
    <row r="101" spans="1:7" x14ac:dyDescent="0.25">
      <c r="A101" s="11"/>
      <c r="B101" s="11"/>
      <c r="C101" s="11"/>
      <c r="D101" s="11"/>
      <c r="E101" s="11"/>
      <c r="F101" s="11"/>
      <c r="G101" s="11"/>
    </row>
  </sheetData>
  <mergeCells count="10">
    <mergeCell ref="A55:H61"/>
    <mergeCell ref="A7:G10"/>
    <mergeCell ref="A36:H42"/>
    <mergeCell ref="G46:H48"/>
    <mergeCell ref="G51:H52"/>
    <mergeCell ref="A100:G101"/>
    <mergeCell ref="A68:H69"/>
    <mergeCell ref="A71:H77"/>
    <mergeCell ref="A85:H86"/>
    <mergeCell ref="G79:H7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d06ba8-3d0c-4461-b1b9-cc99cc46e70a">
      <Terms xmlns="http://schemas.microsoft.com/office/infopath/2007/PartnerControls"/>
    </lcf76f155ced4ddcb4097134ff3c332f>
    <FileType1 xmlns="f4edfb27-fdcf-4944-9520-fd54d4f1d725">Supporting Documentation</FileType1>
    <TaxCatchAll xmlns="f4edfb27-fdcf-4944-9520-fd54d4f1d725" xsi:nil="true"/>
    <_Flow_SignoffStatus xmlns="0cd06ba8-3d0c-4461-b1b9-cc99cc46e70a" xsi:nil="true"/>
    <CategoryDescription xmlns="http://schemas.microsoft.com/sharepoint.v3" xsi:nil="true"/>
    <Public xmlns="f4edfb27-fdcf-4944-9520-fd54d4f1d725">true</Public>
  </documentManagement>
</p:properties>
</file>

<file path=customXml/itemProps1.xml><?xml version="1.0" encoding="utf-8"?>
<ds:datastoreItem xmlns:ds="http://schemas.openxmlformats.org/officeDocument/2006/customXml" ds:itemID="{75371B93-B240-4BC9-93A0-7A281C5125FE}"/>
</file>

<file path=customXml/itemProps2.xml><?xml version="1.0" encoding="utf-8"?>
<ds:datastoreItem xmlns:ds="http://schemas.openxmlformats.org/officeDocument/2006/customXml" ds:itemID="{DBD0DADC-2261-4183-B121-25B1D4F4041C}"/>
</file>

<file path=customXml/itemProps3.xml><?xml version="1.0" encoding="utf-8"?>
<ds:datastoreItem xmlns:ds="http://schemas.openxmlformats.org/officeDocument/2006/customXml" ds:itemID="{04602947-FC88-4D9E-B6C5-E6E560A445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Planning submittion</vt:lpstr>
      <vt:lpstr>Revision-Storage Filter Drain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Fovargue , Nick</dc:creator>
  <cp:lastModifiedBy>Fovargue , Nick</cp:lastModifiedBy>
  <cp:lastPrinted>2022-03-07T09:22:13Z</cp:lastPrinted>
  <dcterms:created xsi:type="dcterms:W3CDTF">2022-03-04T08:06:51Z</dcterms:created>
  <dcterms:modified xsi:type="dcterms:W3CDTF">2022-09-21T15:04:39Z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MediaServiceImageTags">
    <vt:lpwstr/>
  </property>
</Properties>
</file>