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brindlegreen-my.sharepoint.com/personal/365fileserver_brindlegreen_co_uk/Documents/ECOLOGY DEPARTMENT/PROJECTS/2025/BG25.237/ARBORICULTURE/1. MAPS AND SCHEDULE/3. SCHEDULE/"/>
    </mc:Choice>
  </mc:AlternateContent>
  <xr:revisionPtr revIDLastSave="11" documentId="8_{DA4E40B4-31E7-41AA-B4B0-C4633B9BF80D}" xr6:coauthVersionLast="47" xr6:coauthVersionMax="47" xr10:uidLastSave="{90F34FE4-1096-4D8D-A8E9-87A71DE00EBF}"/>
  <bookViews>
    <workbookView xWindow="-120" yWindow="-120" windowWidth="29040" windowHeight="15720" activeTab="1" xr2:uid="{59A0ADDA-EC00-42F1-AABA-769CB4D47C9A}"/>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H4" i="1" s="1"/>
  <c r="G5" i="1"/>
  <c r="H5" i="1" s="1"/>
  <c r="G6" i="1"/>
  <c r="H6" i="1"/>
  <c r="G7" i="1"/>
  <c r="H7" i="1"/>
  <c r="G8" i="1"/>
  <c r="H8" i="1" s="1"/>
  <c r="G9" i="1"/>
  <c r="H9" i="1" s="1"/>
  <c r="G10" i="1"/>
  <c r="H10" i="1"/>
  <c r="G11" i="1"/>
  <c r="H11" i="1"/>
  <c r="G13" i="1"/>
  <c r="H13" i="1" s="1"/>
  <c r="G14" i="1"/>
  <c r="H14" i="1"/>
  <c r="F14" i="1"/>
  <c r="F13" i="1"/>
  <c r="F10" i="1"/>
  <c r="F4" i="1"/>
  <c r="G3" i="1"/>
  <c r="H3" i="1" s="1"/>
</calcChain>
</file>

<file path=xl/sharedStrings.xml><?xml version="1.0" encoding="utf-8"?>
<sst xmlns="http://schemas.openxmlformats.org/spreadsheetml/2006/main" count="179" uniqueCount="80">
  <si>
    <t>Tree ID</t>
  </si>
  <si>
    <t>Common Name</t>
  </si>
  <si>
    <t>Maturity</t>
  </si>
  <si>
    <t>Height (m)</t>
  </si>
  <si>
    <t>No. of Stems</t>
  </si>
  <si>
    <t>Radius of Nominal Circle (m)</t>
  </si>
  <si>
    <t>Crown</t>
  </si>
  <si>
    <t>Stem</t>
  </si>
  <si>
    <t>Basal Area</t>
  </si>
  <si>
    <t>Life Expectancy</t>
  </si>
  <si>
    <t>Phys Condition</t>
  </si>
  <si>
    <t>Comment</t>
  </si>
  <si>
    <t>Calculated Stem Diameter (mm)</t>
  </si>
  <si>
    <t>Group ID</t>
  </si>
  <si>
    <t>Species</t>
  </si>
  <si>
    <t>Crown Spread (m)</t>
  </si>
  <si>
    <t>N</t>
  </si>
  <si>
    <t>E</t>
  </si>
  <si>
    <t>S</t>
  </si>
  <si>
    <t>W</t>
  </si>
  <si>
    <t>Crown Height (m)</t>
  </si>
  <si>
    <t>BS 5837 Category</t>
  </si>
  <si>
    <t>Description</t>
  </si>
  <si>
    <r>
      <t>RPA(</t>
    </r>
    <r>
      <rPr>
        <b/>
        <vertAlign val="superscript"/>
        <sz val="9"/>
        <color indexed="9"/>
        <rFont val="Roc Grotesk ExtraBold"/>
        <family val="3"/>
      </rPr>
      <t>m2)</t>
    </r>
  </si>
  <si>
    <t>T1</t>
  </si>
  <si>
    <t>Wild Cherry</t>
  </si>
  <si>
    <t>Young</t>
  </si>
  <si>
    <t>Fair</t>
  </si>
  <si>
    <t>10 to 20 yrs</t>
  </si>
  <si>
    <t>Young planted cherry. Restricted rooting area. Planting stake.</t>
  </si>
  <si>
    <t>T2</t>
  </si>
  <si>
    <t>Silver Birch</t>
  </si>
  <si>
    <t>Restricted RPA. Adjacent to lamppost. Two stemmed at base. Minor pruning lower stems.</t>
  </si>
  <si>
    <t>T3</t>
  </si>
  <si>
    <t>Good</t>
  </si>
  <si>
    <t xml:space="preserve">Restricted RPA. Large surface rooting north, mower damage. </t>
  </si>
  <si>
    <t>T4</t>
  </si>
  <si>
    <t>Restricted RPA. Surface rooting south, mower damage. Minor pruning to lower stem. Previous crown reduction works. Relatively sparse.</t>
  </si>
  <si>
    <t>T5</t>
  </si>
  <si>
    <t>Restricted RPA. Minor pruning south and west for path and parking.</t>
  </si>
  <si>
    <t>T6</t>
  </si>
  <si>
    <t xml:space="preserve">Slight kink lower stem. Restricted RPA. Crown skew. </t>
  </si>
  <si>
    <t>Sycamore</t>
  </si>
  <si>
    <t>Limited access. Amongst shrubs. Growing in close proximity to chain link fence. Appears to have approx 10 stems at 1.5m. Multi stemmed at base. Minor pruning of lower limbs. Crown skew.</t>
  </si>
  <si>
    <t xml:space="preserve">Close proximity to chain link fence. Multi stemmed at base. Six stems topped at 0.5-1m. Minor pruning of lower limbs. </t>
  </si>
  <si>
    <t>T9</t>
  </si>
  <si>
    <t xml:space="preserve">Grassy verge, amongst ornamental shrub. Moderate limb pruned north 1.8m with dysfunctional wood. Minor pruning lower crown and stem. Minor crown reduction works north. </t>
  </si>
  <si>
    <t xml:space="preserve">Inaccessible and very limited visibility beyond substation. Unable to determine stem diameter. Crown in good condition. </t>
  </si>
  <si>
    <t>Poor</t>
  </si>
  <si>
    <t>Semi-mature</t>
  </si>
  <si>
    <t>T7#</t>
  </si>
  <si>
    <t>T8#</t>
  </si>
  <si>
    <t>T10#</t>
  </si>
  <si>
    <t>T11#</t>
  </si>
  <si>
    <t>T12#</t>
  </si>
  <si>
    <t>C2</t>
  </si>
  <si>
    <t>C1</t>
  </si>
  <si>
    <t>C1,2</t>
  </si>
  <si>
    <t>N/A</t>
  </si>
  <si>
    <t>G1</t>
  </si>
  <si>
    <t>G2</t>
  </si>
  <si>
    <t>G3</t>
  </si>
  <si>
    <t>H1</t>
  </si>
  <si>
    <t>G4</t>
  </si>
  <si>
    <t>G5</t>
  </si>
  <si>
    <t>Privet</t>
  </si>
  <si>
    <t>Silver Birch, Common Alder, Sycamore</t>
  </si>
  <si>
    <t>Common Hazel, Sycamore, Cherry Laurel</t>
  </si>
  <si>
    <t>Fair to poor. Growing at base of hardstanding and wooden fencing. Central stem topped at 1m. 3 stems below 75mm. Metal wire occluded by central stem. Low quality.</t>
  </si>
  <si>
    <t>Multi stemmed at 1m. Estimated from distance, in adjacent playground. Good even crown. Minor overhang.</t>
  </si>
  <si>
    <r>
      <t xml:space="preserve">Salix </t>
    </r>
    <r>
      <rPr>
        <sz val="12"/>
        <color rgb="FF3D3935"/>
        <rFont val="Roc Grotesk"/>
        <family val="3"/>
      </rPr>
      <t>sp.</t>
    </r>
  </si>
  <si>
    <t>Common Elder, Ornamental spp.</t>
  </si>
  <si>
    <t>Rowan, Cotoneaster, Viburnum sp., Ornamental sp.</t>
  </si>
  <si>
    <r>
      <t xml:space="preserve">Common Elder, Leyland Cypress, </t>
    </r>
    <r>
      <rPr>
        <i/>
        <sz val="12"/>
        <color rgb="FF3D3935"/>
        <rFont val="Roc Grotesk"/>
        <family val="3"/>
      </rPr>
      <t xml:space="preserve">Thuja </t>
    </r>
    <r>
      <rPr>
        <sz val="12"/>
        <color rgb="FF3D3935"/>
        <rFont val="Roc Grotesk"/>
        <family val="3"/>
      </rPr>
      <t>sp.</t>
    </r>
  </si>
  <si>
    <t>Off site young group behind palisade fencing. Multi stemmed, average below 75mm. Minor overhang. Height 3-4m. Fair. Clearance 2m.</t>
  </si>
  <si>
    <t xml:space="preserve">Low quality group of silver birch, alder and sycamore behind palisade fencing. Poor condition. Height 7m average. Heavy past pruning, including topping of multiple stems. Alder below 75mm. Average stem 100mm. Crown clearance 2m. </t>
  </si>
  <si>
    <t>Dense group of young hazel, sycamore and cherry laurel behind palisade fencing. Fair. Limited visibility due to dense laurel. Height 5m average. Average stem approx 75-100mm. Hazel below 75mm.</t>
  </si>
  <si>
    <t>Young ornamental group, landscape value. Average stem below 75mm. Max approx 110mm. C2. Height 6m max, average 4m. Fair condition. Grassy verge.</t>
  </si>
  <si>
    <t>Elder and cypress group along boundary. Managed for substation entrance. Height 5-6m. Fair condition. Limited access. Unable to determine average stem.</t>
  </si>
  <si>
    <t>Managed hedge on edge of parking/palisade fencing. Height 2.5m. Width 1m.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</si>
</sst>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vertAlign val="superscript"/>
      <sz val="9"/>
      <color indexed="9"/>
      <name val="Roc Grotesk ExtraBold"/>
      <family val="3"/>
    </font>
    <font>
      <b/>
      <sz val="9"/>
      <color theme="0"/>
      <name val="Roc Grotesk ExtraBold"/>
      <family val="3"/>
    </font>
    <font>
      <sz val="12"/>
      <color rgb="FF3D3935"/>
      <name val="Roc Grotesk"/>
      <family val="3"/>
    </font>
    <font>
      <i/>
      <sz val="12"/>
      <color rgb="FF3D3935"/>
      <name val="Roc Grotesk"/>
      <family val="3"/>
    </font>
  </fonts>
  <fills count="3">
    <fill>
      <patternFill patternType="none"/>
    </fill>
    <fill>
      <patternFill patternType="gray125"/>
    </fill>
    <fill>
      <patternFill patternType="solid">
        <fgColor rgb="FF00515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164" fontId="0" fillId="0" borderId="0" xfId="0" applyNumberFormat="1" applyAlignment="1">
      <alignment horizontal="left" wrapText="1"/>
    </xf>
    <xf numFmtId="21" fontId="0" fillId="0" borderId="0" xfId="0" applyNumberFormat="1"/>
    <xf numFmtId="14" fontId="0" fillId="0" borderId="0" xfId="0" applyNumberForma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0" fillId="0" borderId="0" xfId="0" applyNumberFormat="1" applyAlignment="1">
      <alignment wrapText="1"/>
    </xf>
    <xf numFmtId="164" fontId="0" fillId="0" borderId="0" xfId="0" applyNumberFormat="1"/>
    <xf numFmtId="0" fontId="3" fillId="0" borderId="1" xfId="0" applyFont="1" applyBorder="1" applyAlignment="1">
      <alignment wrapText="1"/>
    </xf>
    <xf numFmtId="164" fontId="3" fillId="0" borderId="1" xfId="0" applyNumberFormat="1" applyFont="1" applyBorder="1" applyAlignment="1">
      <alignment wrapText="1"/>
    </xf>
    <xf numFmtId="164" fontId="3" fillId="0" borderId="1" xfId="0" applyNumberFormat="1" applyFont="1" applyBorder="1" applyAlignment="1">
      <alignment horizontal="left" wrapText="1"/>
    </xf>
    <xf numFmtId="0" fontId="4" fillId="0" borderId="1" xfId="0" applyFont="1" applyBorder="1" applyAlignment="1">
      <alignment wrapText="1"/>
    </xf>
    <xf numFmtId="0" fontId="3" fillId="0" borderId="1" xfId="0" applyFont="1" applyFill="1" applyBorder="1" applyAlignment="1">
      <alignment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colors>
    <mruColors>
      <color rgb="FF3D39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3A942-18E8-49FF-901A-63ABF47A16E6}">
  <dimension ref="A1:AR40"/>
  <sheetViews>
    <sheetView zoomScale="70" zoomScaleNormal="70" workbookViewId="0">
      <selection activeCell="B11" sqref="B11"/>
    </sheetView>
  </sheetViews>
  <sheetFormatPr defaultRowHeight="15" x14ac:dyDescent="0.25"/>
  <cols>
    <col min="2" max="2" width="16.42578125" customWidth="1"/>
    <col min="3" max="3" width="10.5703125" customWidth="1"/>
    <col min="4" max="4" width="9.140625" customWidth="1"/>
    <col min="5" max="5" width="11.42578125" customWidth="1"/>
    <col min="6" max="6" width="10.85546875" style="9" customWidth="1"/>
    <col min="7" max="7" width="11.5703125" customWidth="1"/>
    <col min="8" max="8" width="14" bestFit="1" customWidth="1"/>
    <col min="9" max="16" width="10.5703125" customWidth="1"/>
    <col min="20" max="20" width="12" customWidth="1"/>
    <col min="21" max="21" width="13.28515625" customWidth="1"/>
    <col min="22" max="22" width="14" customWidth="1"/>
    <col min="23" max="23" width="68.5703125" customWidth="1"/>
  </cols>
  <sheetData>
    <row r="1" spans="1:44" ht="44.25" customHeight="1" x14ac:dyDescent="0.25">
      <c r="A1" s="6" t="s">
        <v>0</v>
      </c>
      <c r="B1" s="6" t="s">
        <v>1</v>
      </c>
      <c r="C1" s="6" t="s">
        <v>2</v>
      </c>
      <c r="D1" s="6" t="s">
        <v>3</v>
      </c>
      <c r="E1" s="6" t="s">
        <v>4</v>
      </c>
      <c r="F1" s="7" t="s">
        <v>12</v>
      </c>
      <c r="G1" s="6" t="s">
        <v>5</v>
      </c>
      <c r="H1" s="6" t="s">
        <v>23</v>
      </c>
      <c r="I1" s="6" t="s">
        <v>15</v>
      </c>
      <c r="J1" s="6"/>
      <c r="K1" s="6"/>
      <c r="L1" s="6"/>
      <c r="M1" s="6" t="s">
        <v>20</v>
      </c>
      <c r="N1" s="6"/>
      <c r="O1" s="6"/>
      <c r="P1" s="6"/>
      <c r="Q1" s="6" t="s">
        <v>6</v>
      </c>
      <c r="R1" s="6" t="s">
        <v>7</v>
      </c>
      <c r="S1" s="6" t="s">
        <v>8</v>
      </c>
      <c r="T1" s="6" t="s">
        <v>21</v>
      </c>
      <c r="U1" s="6" t="s">
        <v>9</v>
      </c>
      <c r="V1" s="6" t="s">
        <v>10</v>
      </c>
      <c r="W1" s="6" t="s">
        <v>11</v>
      </c>
    </row>
    <row r="2" spans="1:44" ht="39.75" customHeight="1" x14ac:dyDescent="0.25">
      <c r="A2" s="6"/>
      <c r="B2" s="6"/>
      <c r="C2" s="6"/>
      <c r="D2" s="6"/>
      <c r="E2" s="6"/>
      <c r="F2" s="7"/>
      <c r="G2" s="6"/>
      <c r="H2" s="6"/>
      <c r="I2" s="5" t="s">
        <v>16</v>
      </c>
      <c r="J2" s="5" t="s">
        <v>17</v>
      </c>
      <c r="K2" s="5" t="s">
        <v>18</v>
      </c>
      <c r="L2" s="5" t="s">
        <v>19</v>
      </c>
      <c r="M2" s="5" t="s">
        <v>16</v>
      </c>
      <c r="N2" s="5" t="s">
        <v>17</v>
      </c>
      <c r="O2" s="5" t="s">
        <v>18</v>
      </c>
      <c r="P2" s="5" t="s">
        <v>19</v>
      </c>
      <c r="Q2" s="6"/>
      <c r="R2" s="6"/>
      <c r="S2" s="6"/>
      <c r="T2" s="6"/>
      <c r="U2" s="6"/>
      <c r="V2" s="6"/>
      <c r="W2" s="6"/>
    </row>
    <row r="3" spans="1:44" ht="36" x14ac:dyDescent="0.4">
      <c r="A3" s="10" t="s">
        <v>24</v>
      </c>
      <c r="B3" s="10" t="s">
        <v>25</v>
      </c>
      <c r="C3" s="10" t="s">
        <v>26</v>
      </c>
      <c r="D3" s="10">
        <v>4.5</v>
      </c>
      <c r="E3" s="10">
        <v>1</v>
      </c>
      <c r="F3" s="11">
        <v>105</v>
      </c>
      <c r="G3" s="12">
        <f>(F3*12)/1000</f>
        <v>1.26</v>
      </c>
      <c r="H3" s="12">
        <f>MIN(707,(PI()*G3^2))</f>
        <v>4.9875924968391558</v>
      </c>
      <c r="I3" s="10">
        <v>1</v>
      </c>
      <c r="J3" s="10">
        <v>1</v>
      </c>
      <c r="K3" s="10">
        <v>1.5</v>
      </c>
      <c r="L3" s="10">
        <v>1</v>
      </c>
      <c r="M3" s="10">
        <v>2.5</v>
      </c>
      <c r="N3" s="10">
        <v>3</v>
      </c>
      <c r="O3" s="10">
        <v>2.5</v>
      </c>
      <c r="P3" s="10">
        <v>3</v>
      </c>
      <c r="Q3" s="10" t="s">
        <v>27</v>
      </c>
      <c r="R3" s="10" t="s">
        <v>27</v>
      </c>
      <c r="S3" s="10" t="s">
        <v>27</v>
      </c>
      <c r="T3" s="10" t="s">
        <v>55</v>
      </c>
      <c r="U3" s="10" t="s">
        <v>28</v>
      </c>
      <c r="V3" s="10" t="s">
        <v>27</v>
      </c>
      <c r="W3" s="10" t="s">
        <v>29</v>
      </c>
    </row>
    <row r="4" spans="1:44" ht="36" x14ac:dyDescent="0.4">
      <c r="A4" s="10" t="s">
        <v>30</v>
      </c>
      <c r="B4" s="10" t="s">
        <v>31</v>
      </c>
      <c r="C4" s="10" t="s">
        <v>26</v>
      </c>
      <c r="D4" s="10">
        <v>6</v>
      </c>
      <c r="E4" s="10">
        <v>2</v>
      </c>
      <c r="F4" s="11">
        <f>SQRT((103^2)+(71^2))</f>
        <v>125.09996003196804</v>
      </c>
      <c r="G4" s="12">
        <f t="shared" ref="G4:G14" si="0">(F4*12)/1000</f>
        <v>1.5011995203836164</v>
      </c>
      <c r="H4" s="12">
        <f t="shared" ref="H4:H14" si="1">MIN(707,(PI()*G4^2))</f>
        <v>7.0798932041299567</v>
      </c>
      <c r="I4" s="10">
        <v>1</v>
      </c>
      <c r="J4" s="10">
        <v>1</v>
      </c>
      <c r="K4" s="10">
        <v>1.5</v>
      </c>
      <c r="L4" s="10">
        <v>1.5</v>
      </c>
      <c r="M4" s="10">
        <v>1.5</v>
      </c>
      <c r="N4" s="10">
        <v>1.5</v>
      </c>
      <c r="O4" s="10">
        <v>1.5</v>
      </c>
      <c r="P4" s="10">
        <v>1.5</v>
      </c>
      <c r="Q4" s="10" t="s">
        <v>27</v>
      </c>
      <c r="R4" s="10" t="s">
        <v>27</v>
      </c>
      <c r="S4" s="10" t="s">
        <v>27</v>
      </c>
      <c r="T4" s="10" t="s">
        <v>55</v>
      </c>
      <c r="U4" s="10" t="s">
        <v>28</v>
      </c>
      <c r="V4" s="10" t="s">
        <v>27</v>
      </c>
      <c r="W4" s="10" t="s">
        <v>32</v>
      </c>
    </row>
    <row r="5" spans="1:44" ht="36" x14ac:dyDescent="0.4">
      <c r="A5" s="10" t="s">
        <v>33</v>
      </c>
      <c r="B5" s="10" t="s">
        <v>25</v>
      </c>
      <c r="C5" s="10" t="s">
        <v>26</v>
      </c>
      <c r="D5" s="10">
        <v>4.5</v>
      </c>
      <c r="E5" s="10">
        <v>1</v>
      </c>
      <c r="F5" s="11">
        <v>153</v>
      </c>
      <c r="G5" s="12">
        <f t="shared" si="0"/>
        <v>1.8360000000000001</v>
      </c>
      <c r="H5" s="12">
        <f t="shared" si="1"/>
        <v>10.589982109615219</v>
      </c>
      <c r="I5" s="10">
        <v>1.5</v>
      </c>
      <c r="J5" s="10">
        <v>1.5</v>
      </c>
      <c r="K5" s="10">
        <v>1.5</v>
      </c>
      <c r="L5" s="10">
        <v>2</v>
      </c>
      <c r="M5" s="10">
        <v>2</v>
      </c>
      <c r="N5" s="10">
        <v>2</v>
      </c>
      <c r="O5" s="10">
        <v>2</v>
      </c>
      <c r="P5" s="10">
        <v>2</v>
      </c>
      <c r="Q5" s="10" t="s">
        <v>27</v>
      </c>
      <c r="R5" s="10" t="s">
        <v>34</v>
      </c>
      <c r="S5" s="10" t="s">
        <v>27</v>
      </c>
      <c r="T5" s="10" t="s">
        <v>55</v>
      </c>
      <c r="U5" s="10" t="s">
        <v>28</v>
      </c>
      <c r="V5" s="10" t="s">
        <v>27</v>
      </c>
      <c r="W5" s="10" t="s">
        <v>35</v>
      </c>
    </row>
    <row r="6" spans="1:44" ht="54" x14ac:dyDescent="0.4">
      <c r="A6" s="10" t="s">
        <v>36</v>
      </c>
      <c r="B6" s="10" t="s">
        <v>25</v>
      </c>
      <c r="C6" s="10" t="s">
        <v>26</v>
      </c>
      <c r="D6" s="10">
        <v>4</v>
      </c>
      <c r="E6" s="10">
        <v>1</v>
      </c>
      <c r="F6" s="11">
        <v>135</v>
      </c>
      <c r="G6" s="12">
        <f t="shared" si="0"/>
        <v>1.62</v>
      </c>
      <c r="H6" s="12">
        <f t="shared" si="1"/>
        <v>8.244795760081054</v>
      </c>
      <c r="I6" s="10">
        <v>2.5</v>
      </c>
      <c r="J6" s="10">
        <v>2.5</v>
      </c>
      <c r="K6" s="10">
        <v>2.5</v>
      </c>
      <c r="L6" s="10">
        <v>2.5</v>
      </c>
      <c r="M6" s="10">
        <v>2</v>
      </c>
      <c r="N6" s="10">
        <v>2</v>
      </c>
      <c r="O6" s="10">
        <v>2</v>
      </c>
      <c r="P6" s="10">
        <v>2</v>
      </c>
      <c r="Q6" s="10" t="s">
        <v>27</v>
      </c>
      <c r="R6" s="10" t="s">
        <v>34</v>
      </c>
      <c r="S6" s="10" t="s">
        <v>27</v>
      </c>
      <c r="T6" s="10" t="s">
        <v>55</v>
      </c>
      <c r="U6" s="10" t="s">
        <v>28</v>
      </c>
      <c r="V6" s="10" t="s">
        <v>27</v>
      </c>
      <c r="W6" s="10" t="s">
        <v>37</v>
      </c>
    </row>
    <row r="7" spans="1:44" ht="36" x14ac:dyDescent="0.4">
      <c r="A7" s="10" t="s">
        <v>38</v>
      </c>
      <c r="B7" s="10" t="s">
        <v>31</v>
      </c>
      <c r="C7" s="10" t="s">
        <v>26</v>
      </c>
      <c r="D7" s="10">
        <v>9</v>
      </c>
      <c r="E7" s="10">
        <v>1</v>
      </c>
      <c r="F7" s="11">
        <v>204</v>
      </c>
      <c r="G7" s="12">
        <f t="shared" si="0"/>
        <v>2.448</v>
      </c>
      <c r="H7" s="12">
        <f t="shared" si="1"/>
        <v>18.826634861538167</v>
      </c>
      <c r="I7" s="10">
        <v>1.5</v>
      </c>
      <c r="J7" s="10">
        <v>2</v>
      </c>
      <c r="K7" s="10">
        <v>2</v>
      </c>
      <c r="L7" s="10">
        <v>2</v>
      </c>
      <c r="M7" s="10">
        <v>1.5</v>
      </c>
      <c r="N7" s="10">
        <v>1</v>
      </c>
      <c r="O7" s="10">
        <v>1.5</v>
      </c>
      <c r="P7" s="10">
        <v>1</v>
      </c>
      <c r="Q7" s="10" t="s">
        <v>34</v>
      </c>
      <c r="R7" s="10" t="s">
        <v>34</v>
      </c>
      <c r="S7" s="10" t="s">
        <v>27</v>
      </c>
      <c r="T7" s="10" t="s">
        <v>55</v>
      </c>
      <c r="U7" s="10" t="s">
        <v>28</v>
      </c>
      <c r="V7" s="10" t="s">
        <v>34</v>
      </c>
      <c r="W7" s="10" t="s">
        <v>39</v>
      </c>
      <c r="AQ7" s="3"/>
      <c r="AR7" s="4"/>
    </row>
    <row r="8" spans="1:44" ht="36" x14ac:dyDescent="0.4">
      <c r="A8" s="10" t="s">
        <v>40</v>
      </c>
      <c r="B8" s="10" t="s">
        <v>31</v>
      </c>
      <c r="C8" s="10" t="s">
        <v>26</v>
      </c>
      <c r="D8" s="10">
        <v>8</v>
      </c>
      <c r="E8" s="10">
        <v>1</v>
      </c>
      <c r="F8" s="11">
        <v>116</v>
      </c>
      <c r="G8" s="12">
        <f t="shared" si="0"/>
        <v>1.3919999999999999</v>
      </c>
      <c r="H8" s="12">
        <f t="shared" si="1"/>
        <v>6.0873509875254124</v>
      </c>
      <c r="I8" s="10">
        <v>2</v>
      </c>
      <c r="J8" s="10">
        <v>1.5</v>
      </c>
      <c r="K8" s="10">
        <v>0.5</v>
      </c>
      <c r="L8" s="10">
        <v>2</v>
      </c>
      <c r="M8" s="10">
        <v>1.5</v>
      </c>
      <c r="N8" s="10">
        <v>1</v>
      </c>
      <c r="O8" s="10">
        <v>1.5</v>
      </c>
      <c r="P8" s="10">
        <v>1.5</v>
      </c>
      <c r="Q8" s="10" t="s">
        <v>27</v>
      </c>
      <c r="R8" s="10" t="s">
        <v>34</v>
      </c>
      <c r="S8" s="10" t="s">
        <v>27</v>
      </c>
      <c r="T8" s="10" t="s">
        <v>55</v>
      </c>
      <c r="U8" s="10" t="s">
        <v>28</v>
      </c>
      <c r="V8" s="10" t="s">
        <v>27</v>
      </c>
      <c r="W8" s="10" t="s">
        <v>41</v>
      </c>
      <c r="AQ8" s="3"/>
      <c r="AR8" s="4"/>
    </row>
    <row r="9" spans="1:44" ht="72" x14ac:dyDescent="0.4">
      <c r="A9" s="10" t="s">
        <v>50</v>
      </c>
      <c r="B9" s="10" t="s">
        <v>42</v>
      </c>
      <c r="C9" s="10" t="s">
        <v>26</v>
      </c>
      <c r="D9" s="10">
        <v>10</v>
      </c>
      <c r="E9" s="10">
        <v>10</v>
      </c>
      <c r="F9" s="11">
        <v>316.22776599999997</v>
      </c>
      <c r="G9" s="12">
        <f t="shared" si="0"/>
        <v>3.7947331919999998</v>
      </c>
      <c r="H9" s="12">
        <f t="shared" si="1"/>
        <v>45.238934206875413</v>
      </c>
      <c r="I9" s="10">
        <v>3.5</v>
      </c>
      <c r="J9" s="10">
        <v>3.5</v>
      </c>
      <c r="K9" s="10">
        <v>2</v>
      </c>
      <c r="L9" s="10">
        <v>3.5</v>
      </c>
      <c r="M9" s="10">
        <v>4</v>
      </c>
      <c r="N9" s="10">
        <v>3.5</v>
      </c>
      <c r="O9" s="10">
        <v>4</v>
      </c>
      <c r="P9" s="10">
        <v>3.5</v>
      </c>
      <c r="Q9" s="10" t="s">
        <v>27</v>
      </c>
      <c r="R9" s="10" t="s">
        <v>27</v>
      </c>
      <c r="S9" s="10" t="s">
        <v>27</v>
      </c>
      <c r="T9" s="10" t="s">
        <v>55</v>
      </c>
      <c r="U9" s="10" t="s">
        <v>28</v>
      </c>
      <c r="V9" s="10" t="s">
        <v>27</v>
      </c>
      <c r="W9" s="10" t="s">
        <v>43</v>
      </c>
    </row>
    <row r="10" spans="1:44" ht="54" x14ac:dyDescent="0.4">
      <c r="A10" s="10" t="s">
        <v>51</v>
      </c>
      <c r="B10" s="10" t="s">
        <v>42</v>
      </c>
      <c r="C10" s="10" t="s">
        <v>26</v>
      </c>
      <c r="D10" s="10">
        <v>9</v>
      </c>
      <c r="E10" s="10">
        <v>3</v>
      </c>
      <c r="F10" s="11">
        <f>SQRT((160^2)+(150^2)+(160^2))</f>
        <v>271.47743920996453</v>
      </c>
      <c r="G10" s="12">
        <f t="shared" si="0"/>
        <v>3.2577292705195742</v>
      </c>
      <c r="H10" s="12">
        <f t="shared" si="1"/>
        <v>33.341094514017747</v>
      </c>
      <c r="I10" s="10">
        <v>2</v>
      </c>
      <c r="J10" s="10">
        <v>2.5</v>
      </c>
      <c r="K10" s="10">
        <v>3</v>
      </c>
      <c r="L10" s="10">
        <v>2.5</v>
      </c>
      <c r="M10" s="10">
        <v>4</v>
      </c>
      <c r="N10" s="10">
        <v>2</v>
      </c>
      <c r="O10" s="10">
        <v>2</v>
      </c>
      <c r="P10" s="10">
        <v>1.5</v>
      </c>
      <c r="Q10" s="10" t="s">
        <v>27</v>
      </c>
      <c r="R10" s="10" t="s">
        <v>27</v>
      </c>
      <c r="S10" s="10" t="s">
        <v>27</v>
      </c>
      <c r="T10" s="10" t="s">
        <v>55</v>
      </c>
      <c r="U10" s="10" t="s">
        <v>28</v>
      </c>
      <c r="V10" s="10" t="s">
        <v>27</v>
      </c>
      <c r="W10" s="10" t="s">
        <v>44</v>
      </c>
    </row>
    <row r="11" spans="1:44" ht="72" x14ac:dyDescent="0.4">
      <c r="A11" s="10" t="s">
        <v>45</v>
      </c>
      <c r="B11" s="14" t="s">
        <v>25</v>
      </c>
      <c r="C11" s="10" t="s">
        <v>26</v>
      </c>
      <c r="D11" s="10">
        <v>5.5</v>
      </c>
      <c r="E11" s="10">
        <v>1</v>
      </c>
      <c r="F11" s="11">
        <v>205</v>
      </c>
      <c r="G11" s="12">
        <f t="shared" si="0"/>
        <v>2.46</v>
      </c>
      <c r="H11" s="12">
        <f t="shared" si="1"/>
        <v>19.01166210246399</v>
      </c>
      <c r="I11" s="10">
        <v>3</v>
      </c>
      <c r="J11" s="10">
        <v>2.5</v>
      </c>
      <c r="K11" s="10">
        <v>3.5</v>
      </c>
      <c r="L11" s="10">
        <v>3.5</v>
      </c>
      <c r="M11" s="10">
        <v>1.5</v>
      </c>
      <c r="N11" s="10">
        <v>1.5</v>
      </c>
      <c r="O11" s="10">
        <v>1.5</v>
      </c>
      <c r="P11" s="10">
        <v>2.5</v>
      </c>
      <c r="Q11" s="10" t="s">
        <v>27</v>
      </c>
      <c r="R11" s="10" t="s">
        <v>27</v>
      </c>
      <c r="S11" s="10" t="s">
        <v>58</v>
      </c>
      <c r="T11" s="10" t="s">
        <v>55</v>
      </c>
      <c r="U11" s="10" t="s">
        <v>28</v>
      </c>
      <c r="V11" s="10" t="s">
        <v>27</v>
      </c>
      <c r="W11" s="10" t="s">
        <v>46</v>
      </c>
    </row>
    <row r="12" spans="1:44" ht="54" x14ac:dyDescent="0.4">
      <c r="A12" s="10" t="s">
        <v>52</v>
      </c>
      <c r="B12" s="10" t="s">
        <v>25</v>
      </c>
      <c r="C12" s="10" t="s">
        <v>26</v>
      </c>
      <c r="D12" s="10">
        <v>9.5</v>
      </c>
      <c r="E12" s="10" t="s">
        <v>58</v>
      </c>
      <c r="F12" s="11" t="s">
        <v>58</v>
      </c>
      <c r="G12" s="12" t="s">
        <v>58</v>
      </c>
      <c r="H12" s="12" t="s">
        <v>58</v>
      </c>
      <c r="I12" s="10">
        <v>3.5</v>
      </c>
      <c r="J12" s="10">
        <v>3.5</v>
      </c>
      <c r="K12" s="10">
        <v>3.5</v>
      </c>
      <c r="L12" s="10">
        <v>3.5</v>
      </c>
      <c r="M12" s="10" t="s">
        <v>58</v>
      </c>
      <c r="N12" s="10">
        <v>3.5</v>
      </c>
      <c r="O12" s="10">
        <v>3.5</v>
      </c>
      <c r="P12" s="10" t="s">
        <v>58</v>
      </c>
      <c r="Q12" s="10" t="s">
        <v>34</v>
      </c>
      <c r="R12" s="10" t="s">
        <v>34</v>
      </c>
      <c r="S12" s="10" t="s">
        <v>58</v>
      </c>
      <c r="T12" s="10" t="s">
        <v>55</v>
      </c>
      <c r="U12" s="10" t="s">
        <v>28</v>
      </c>
      <c r="V12" s="10" t="s">
        <v>34</v>
      </c>
      <c r="W12" s="10" t="s">
        <v>47</v>
      </c>
    </row>
    <row r="13" spans="1:44" ht="72" x14ac:dyDescent="0.4">
      <c r="A13" s="10" t="s">
        <v>53</v>
      </c>
      <c r="B13" s="10" t="s">
        <v>42</v>
      </c>
      <c r="C13" s="10" t="s">
        <v>26</v>
      </c>
      <c r="D13" s="10">
        <v>5</v>
      </c>
      <c r="E13" s="10">
        <v>3</v>
      </c>
      <c r="F13" s="11">
        <f>SQRT((80^2)+(80^2)+(80^2))</f>
        <v>138.5640646055102</v>
      </c>
      <c r="G13" s="12">
        <f t="shared" si="0"/>
        <v>1.6627687752661222</v>
      </c>
      <c r="H13" s="12">
        <f t="shared" si="1"/>
        <v>8.6858753686450605</v>
      </c>
      <c r="I13" s="10">
        <v>3</v>
      </c>
      <c r="J13" s="10">
        <v>2</v>
      </c>
      <c r="K13" s="10">
        <v>2.5</v>
      </c>
      <c r="L13" s="10">
        <v>2.5</v>
      </c>
      <c r="M13" s="10">
        <v>2</v>
      </c>
      <c r="N13" s="10">
        <v>1.5</v>
      </c>
      <c r="O13" s="10">
        <v>1.5</v>
      </c>
      <c r="P13" s="10">
        <v>2.5</v>
      </c>
      <c r="Q13" s="10" t="s">
        <v>27</v>
      </c>
      <c r="R13" s="10" t="s">
        <v>48</v>
      </c>
      <c r="S13" s="10" t="s">
        <v>48</v>
      </c>
      <c r="T13" s="10" t="s">
        <v>56</v>
      </c>
      <c r="U13" s="10" t="s">
        <v>28</v>
      </c>
      <c r="V13" s="10" t="s">
        <v>27</v>
      </c>
      <c r="W13" s="10" t="s">
        <v>68</v>
      </c>
    </row>
    <row r="14" spans="1:44" ht="36" x14ac:dyDescent="0.4">
      <c r="A14" s="10" t="s">
        <v>54</v>
      </c>
      <c r="B14" s="13" t="s">
        <v>70</v>
      </c>
      <c r="C14" s="10" t="s">
        <v>49</v>
      </c>
      <c r="D14" s="10">
        <v>9</v>
      </c>
      <c r="E14" s="10">
        <v>3</v>
      </c>
      <c r="F14" s="11">
        <f>SQRT((250^2)+(200^2)+(175^2))</f>
        <v>364.86298798316062</v>
      </c>
      <c r="G14" s="12">
        <f t="shared" si="0"/>
        <v>4.3783558557979276</v>
      </c>
      <c r="H14" s="12">
        <f t="shared" si="1"/>
        <v>60.224331169316336</v>
      </c>
      <c r="I14" s="10">
        <v>4</v>
      </c>
      <c r="J14" s="10">
        <v>4</v>
      </c>
      <c r="K14" s="10">
        <v>4</v>
      </c>
      <c r="L14" s="10">
        <v>4</v>
      </c>
      <c r="M14" s="10">
        <v>4</v>
      </c>
      <c r="N14" s="10">
        <v>1.5</v>
      </c>
      <c r="O14" s="10">
        <v>2</v>
      </c>
      <c r="P14" s="10">
        <v>5</v>
      </c>
      <c r="Q14" s="10" t="s">
        <v>34</v>
      </c>
      <c r="R14" s="10" t="s">
        <v>34</v>
      </c>
      <c r="S14" s="10" t="s">
        <v>27</v>
      </c>
      <c r="T14" s="10" t="s">
        <v>57</v>
      </c>
      <c r="U14" s="10" t="s">
        <v>28</v>
      </c>
      <c r="V14" s="10" t="s">
        <v>34</v>
      </c>
      <c r="W14" s="10" t="s">
        <v>69</v>
      </c>
    </row>
    <row r="27" spans="1:23" x14ac:dyDescent="0.25">
      <c r="A27" s="1"/>
      <c r="B27" s="1"/>
      <c r="C27" s="1"/>
      <c r="D27" s="1"/>
      <c r="E27" s="1"/>
      <c r="F27" s="8"/>
      <c r="G27" s="2"/>
      <c r="H27" s="2"/>
      <c r="I27" s="1"/>
      <c r="J27" s="1"/>
      <c r="K27" s="1"/>
      <c r="L27" s="1"/>
      <c r="M27" s="1"/>
      <c r="N27" s="1"/>
      <c r="O27" s="1"/>
      <c r="P27" s="1"/>
      <c r="Q27" s="1"/>
      <c r="R27" s="1"/>
      <c r="S27" s="1"/>
      <c r="T27" s="1"/>
      <c r="U27" s="1"/>
      <c r="V27" s="1"/>
      <c r="W27" s="1"/>
    </row>
    <row r="28" spans="1:23" x14ac:dyDescent="0.25">
      <c r="A28" s="1"/>
      <c r="B28" s="1"/>
      <c r="C28" s="1"/>
      <c r="D28" s="1"/>
      <c r="E28" s="1"/>
      <c r="F28" s="8"/>
      <c r="G28" s="2"/>
      <c r="H28" s="2"/>
      <c r="I28" s="1"/>
      <c r="J28" s="1"/>
      <c r="K28" s="1"/>
      <c r="L28" s="1"/>
      <c r="M28" s="1"/>
      <c r="N28" s="1"/>
      <c r="O28" s="1"/>
      <c r="P28" s="1"/>
      <c r="Q28" s="1"/>
      <c r="R28" s="1"/>
      <c r="S28" s="1"/>
      <c r="T28" s="1"/>
      <c r="U28" s="1"/>
      <c r="V28" s="1"/>
      <c r="W28" s="1"/>
    </row>
    <row r="29" spans="1:23" x14ac:dyDescent="0.25">
      <c r="A29" s="1"/>
      <c r="B29" s="1"/>
      <c r="C29" s="1"/>
      <c r="D29" s="1"/>
      <c r="E29" s="1"/>
      <c r="F29" s="8"/>
      <c r="G29" s="2"/>
      <c r="H29" s="2"/>
      <c r="I29" s="1"/>
      <c r="J29" s="1"/>
      <c r="K29" s="1"/>
      <c r="L29" s="1"/>
      <c r="M29" s="1"/>
      <c r="N29" s="1"/>
      <c r="O29" s="1"/>
      <c r="P29" s="1"/>
      <c r="Q29" s="1"/>
      <c r="R29" s="1"/>
      <c r="S29" s="1"/>
      <c r="T29" s="1"/>
      <c r="U29" s="1"/>
      <c r="V29" s="1"/>
      <c r="W29" s="1"/>
    </row>
    <row r="30" spans="1:23" x14ac:dyDescent="0.25">
      <c r="A30" s="1"/>
      <c r="B30" s="1"/>
      <c r="C30" s="1"/>
      <c r="D30" s="1"/>
      <c r="E30" s="1"/>
      <c r="F30" s="8"/>
      <c r="G30" s="2"/>
      <c r="H30" s="2"/>
      <c r="I30" s="1"/>
      <c r="J30" s="1"/>
      <c r="K30" s="1"/>
      <c r="L30" s="1"/>
      <c r="M30" s="1"/>
      <c r="N30" s="1"/>
      <c r="O30" s="1"/>
      <c r="P30" s="1"/>
      <c r="Q30" s="1"/>
      <c r="R30" s="1"/>
      <c r="S30" s="1"/>
      <c r="T30" s="1"/>
      <c r="U30" s="1"/>
      <c r="V30" s="1"/>
      <c r="W30" s="1"/>
    </row>
    <row r="31" spans="1:23" x14ac:dyDescent="0.25">
      <c r="A31" s="1"/>
      <c r="B31" s="1"/>
      <c r="C31" s="1"/>
      <c r="D31" s="1"/>
      <c r="E31" s="1"/>
      <c r="F31" s="8"/>
      <c r="G31" s="2"/>
      <c r="H31" s="2"/>
      <c r="I31" s="1"/>
      <c r="J31" s="1"/>
      <c r="K31" s="1"/>
      <c r="L31" s="1"/>
      <c r="M31" s="1"/>
      <c r="N31" s="1"/>
      <c r="O31" s="1"/>
      <c r="P31" s="1"/>
      <c r="Q31" s="1"/>
      <c r="R31" s="1"/>
      <c r="S31" s="1"/>
      <c r="T31" s="1"/>
      <c r="U31" s="1"/>
      <c r="V31" s="1"/>
      <c r="W31" s="1"/>
    </row>
    <row r="32" spans="1:23" x14ac:dyDescent="0.25">
      <c r="A32" s="1"/>
      <c r="B32" s="1"/>
      <c r="C32" s="1"/>
      <c r="D32" s="1"/>
      <c r="E32" s="1"/>
      <c r="F32" s="8"/>
      <c r="G32" s="2"/>
      <c r="H32" s="2"/>
      <c r="I32" s="1"/>
      <c r="J32" s="1"/>
      <c r="K32" s="1"/>
      <c r="L32" s="1"/>
      <c r="M32" s="1"/>
      <c r="N32" s="1"/>
      <c r="O32" s="1"/>
      <c r="P32" s="1"/>
      <c r="Q32" s="1"/>
      <c r="R32" s="1"/>
      <c r="S32" s="1"/>
      <c r="T32" s="1"/>
      <c r="U32" s="1"/>
      <c r="V32" s="1"/>
      <c r="W32" s="1"/>
    </row>
    <row r="33" spans="1:23" x14ac:dyDescent="0.25">
      <c r="A33" s="1"/>
      <c r="B33" s="1"/>
      <c r="C33" s="1"/>
      <c r="D33" s="1"/>
      <c r="E33" s="1"/>
      <c r="F33" s="8"/>
      <c r="G33" s="2"/>
      <c r="H33" s="2"/>
      <c r="I33" s="1"/>
      <c r="J33" s="1"/>
      <c r="K33" s="1"/>
      <c r="L33" s="1"/>
      <c r="M33" s="1"/>
      <c r="N33" s="1"/>
      <c r="O33" s="1"/>
      <c r="P33" s="1"/>
      <c r="Q33" s="1"/>
      <c r="R33" s="1"/>
      <c r="S33" s="1"/>
      <c r="T33" s="1"/>
      <c r="U33" s="1"/>
      <c r="V33" s="1"/>
      <c r="W33" s="1"/>
    </row>
    <row r="34" spans="1:23" x14ac:dyDescent="0.25">
      <c r="A34" s="1"/>
      <c r="B34" s="1"/>
      <c r="C34" s="1"/>
      <c r="D34" s="1"/>
      <c r="E34" s="1"/>
      <c r="F34" s="8"/>
      <c r="G34" s="2"/>
      <c r="H34" s="2"/>
      <c r="I34" s="1"/>
      <c r="J34" s="1"/>
      <c r="K34" s="1"/>
      <c r="L34" s="1"/>
      <c r="M34" s="1"/>
      <c r="N34" s="1"/>
      <c r="O34" s="1"/>
      <c r="P34" s="1"/>
      <c r="Q34" s="1"/>
      <c r="R34" s="1"/>
      <c r="S34" s="1"/>
      <c r="T34" s="1"/>
      <c r="U34" s="1"/>
      <c r="V34" s="1"/>
      <c r="W34" s="1"/>
    </row>
    <row r="35" spans="1:23" x14ac:dyDescent="0.25">
      <c r="A35" s="1"/>
      <c r="B35" s="1"/>
      <c r="C35" s="1"/>
      <c r="D35" s="1"/>
      <c r="E35" s="1"/>
      <c r="F35" s="8"/>
      <c r="G35" s="2"/>
      <c r="H35" s="2"/>
      <c r="I35" s="1"/>
      <c r="J35" s="1"/>
      <c r="K35" s="1"/>
      <c r="L35" s="1"/>
      <c r="M35" s="1"/>
      <c r="N35" s="1"/>
      <c r="O35" s="1"/>
      <c r="P35" s="1"/>
      <c r="Q35" s="1"/>
      <c r="R35" s="1"/>
      <c r="S35" s="1"/>
      <c r="T35" s="1"/>
      <c r="U35" s="1"/>
      <c r="V35" s="1"/>
      <c r="W35" s="1"/>
    </row>
    <row r="36" spans="1:23" x14ac:dyDescent="0.25">
      <c r="A36" s="1"/>
      <c r="B36" s="1"/>
      <c r="C36" s="1"/>
      <c r="D36" s="1"/>
      <c r="E36" s="1"/>
      <c r="F36" s="8"/>
      <c r="G36" s="2"/>
      <c r="H36" s="2"/>
      <c r="I36" s="1"/>
      <c r="J36" s="1"/>
      <c r="K36" s="1"/>
      <c r="L36" s="1"/>
      <c r="M36" s="1"/>
      <c r="N36" s="1"/>
      <c r="O36" s="1"/>
      <c r="P36" s="1"/>
      <c r="Q36" s="1"/>
      <c r="R36" s="1"/>
      <c r="S36" s="1"/>
      <c r="T36" s="1"/>
      <c r="U36" s="1"/>
      <c r="V36" s="1"/>
      <c r="W36" s="1"/>
    </row>
    <row r="37" spans="1:23" x14ac:dyDescent="0.25">
      <c r="A37" s="1"/>
      <c r="B37" s="1"/>
      <c r="C37" s="1"/>
      <c r="D37" s="1"/>
      <c r="E37" s="1"/>
      <c r="F37" s="8"/>
      <c r="G37" s="2"/>
      <c r="H37" s="2"/>
      <c r="I37" s="1"/>
      <c r="J37" s="1"/>
      <c r="K37" s="1"/>
      <c r="L37" s="1"/>
      <c r="M37" s="1"/>
      <c r="N37" s="1"/>
      <c r="O37" s="1"/>
      <c r="P37" s="1"/>
      <c r="Q37" s="1"/>
      <c r="R37" s="1"/>
      <c r="S37" s="1"/>
      <c r="T37" s="1"/>
      <c r="U37" s="1"/>
      <c r="V37" s="1"/>
      <c r="W37" s="1"/>
    </row>
    <row r="38" spans="1:23" x14ac:dyDescent="0.25">
      <c r="A38" s="1"/>
      <c r="B38" s="1"/>
      <c r="C38" s="1"/>
      <c r="D38" s="1"/>
      <c r="E38" s="1"/>
      <c r="F38" s="8"/>
      <c r="G38" s="2"/>
      <c r="H38" s="2"/>
      <c r="I38" s="1"/>
      <c r="J38" s="1"/>
      <c r="K38" s="1"/>
      <c r="L38" s="1"/>
      <c r="M38" s="1"/>
      <c r="N38" s="1"/>
      <c r="O38" s="1"/>
      <c r="P38" s="1"/>
      <c r="Q38" s="1"/>
      <c r="R38" s="1"/>
      <c r="S38" s="1"/>
      <c r="T38" s="1"/>
      <c r="U38" s="1"/>
      <c r="V38" s="1"/>
      <c r="W38" s="1"/>
    </row>
    <row r="39" spans="1:23" x14ac:dyDescent="0.25">
      <c r="A39" s="1"/>
      <c r="B39" s="1"/>
      <c r="C39" s="1"/>
      <c r="D39" s="1"/>
      <c r="E39" s="1"/>
      <c r="F39" s="8"/>
      <c r="G39" s="2"/>
      <c r="H39" s="2"/>
      <c r="I39" s="1"/>
      <c r="J39" s="1"/>
      <c r="K39" s="1"/>
      <c r="L39" s="1"/>
      <c r="M39" s="1"/>
      <c r="N39" s="1"/>
      <c r="O39" s="1"/>
      <c r="P39" s="1"/>
      <c r="Q39" s="1"/>
      <c r="R39" s="1"/>
      <c r="S39" s="1"/>
      <c r="T39" s="1"/>
      <c r="U39" s="1"/>
      <c r="V39" s="1"/>
      <c r="W39" s="1"/>
    </row>
    <row r="40" spans="1:23" x14ac:dyDescent="0.25">
      <c r="A40" s="1"/>
      <c r="B40" s="1"/>
      <c r="C40" s="1"/>
      <c r="D40" s="1"/>
      <c r="E40" s="1"/>
      <c r="F40" s="8"/>
      <c r="G40" s="2"/>
      <c r="H40" s="2"/>
      <c r="I40" s="1"/>
      <c r="J40" s="1"/>
      <c r="K40" s="1"/>
      <c r="L40" s="1"/>
      <c r="M40" s="1"/>
      <c r="N40" s="1"/>
      <c r="O40" s="1"/>
      <c r="P40" s="1"/>
      <c r="Q40" s="1"/>
      <c r="R40" s="1"/>
      <c r="S40" s="1"/>
      <c r="T40" s="1"/>
      <c r="U40" s="1"/>
      <c r="V40" s="1"/>
      <c r="W40" s="1"/>
    </row>
  </sheetData>
  <mergeCells count="17">
    <mergeCell ref="W1:W2"/>
    <mergeCell ref="F1:F2"/>
    <mergeCell ref="G1:G2"/>
    <mergeCell ref="H1:H2"/>
    <mergeCell ref="Q1:Q2"/>
    <mergeCell ref="R1:R2"/>
    <mergeCell ref="S1:S2"/>
    <mergeCell ref="T1:T2"/>
    <mergeCell ref="U1:U2"/>
    <mergeCell ref="V1:V2"/>
    <mergeCell ref="I1:L1"/>
    <mergeCell ref="M1:P1"/>
    <mergeCell ref="E1:E2"/>
    <mergeCell ref="A1:A2"/>
    <mergeCell ref="B1:B2"/>
    <mergeCell ref="C1:C2"/>
    <mergeCell ref="D1: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618B6-CA55-4F1A-A32C-D82488F12DC3}">
  <dimension ref="A1:D12"/>
  <sheetViews>
    <sheetView tabSelected="1" zoomScale="80" zoomScaleNormal="80" workbookViewId="0">
      <selection activeCell="D9" sqref="D9"/>
    </sheetView>
  </sheetViews>
  <sheetFormatPr defaultRowHeight="15" x14ac:dyDescent="0.25"/>
  <cols>
    <col min="1" max="1" width="16" customWidth="1"/>
    <col min="2" max="2" width="46.5703125" customWidth="1"/>
    <col min="3" max="3" width="20.28515625" customWidth="1"/>
    <col min="4" max="4" width="116.28515625" customWidth="1"/>
  </cols>
  <sheetData>
    <row r="1" spans="1:4" ht="15" customHeight="1" x14ac:dyDescent="0.25">
      <c r="A1" s="6" t="s">
        <v>13</v>
      </c>
      <c r="B1" s="6" t="s">
        <v>14</v>
      </c>
      <c r="C1" s="6" t="s">
        <v>21</v>
      </c>
      <c r="D1" s="6" t="s">
        <v>22</v>
      </c>
    </row>
    <row r="2" spans="1:4" x14ac:dyDescent="0.25">
      <c r="A2" s="6"/>
      <c r="B2" s="6"/>
      <c r="C2" s="6"/>
      <c r="D2" s="6"/>
    </row>
    <row r="3" spans="1:4" ht="36" x14ac:dyDescent="0.4">
      <c r="A3" s="10" t="s">
        <v>59</v>
      </c>
      <c r="B3" s="10" t="s">
        <v>65</v>
      </c>
      <c r="C3" s="10" t="s">
        <v>55</v>
      </c>
      <c r="D3" s="10" t="s">
        <v>74</v>
      </c>
    </row>
    <row r="4" spans="1:4" ht="54" x14ac:dyDescent="0.4">
      <c r="A4" s="10" t="s">
        <v>60</v>
      </c>
      <c r="B4" s="10" t="s">
        <v>66</v>
      </c>
      <c r="C4" s="10" t="s">
        <v>55</v>
      </c>
      <c r="D4" s="10" t="s">
        <v>75</v>
      </c>
    </row>
    <row r="5" spans="1:4" ht="54" x14ac:dyDescent="0.4">
      <c r="A5" s="10" t="s">
        <v>61</v>
      </c>
      <c r="B5" s="14" t="s">
        <v>67</v>
      </c>
      <c r="C5" s="10" t="s">
        <v>55</v>
      </c>
      <c r="D5" s="10" t="s">
        <v>76</v>
      </c>
    </row>
    <row r="6" spans="1:4" ht="36" x14ac:dyDescent="0.4">
      <c r="A6" s="10" t="s">
        <v>63</v>
      </c>
      <c r="B6" s="14" t="s">
        <v>72</v>
      </c>
      <c r="C6" s="10" t="s">
        <v>55</v>
      </c>
      <c r="D6" s="10" t="s">
        <v>77</v>
      </c>
    </row>
    <row r="7" spans="1:4" ht="36" x14ac:dyDescent="0.4">
      <c r="A7" s="10" t="s">
        <v>64</v>
      </c>
      <c r="B7" s="14" t="s">
        <v>73</v>
      </c>
      <c r="C7" s="10" t="s">
        <v>55</v>
      </c>
      <c r="D7" s="10" t="s">
        <v>78</v>
      </c>
    </row>
    <row r="8" spans="1:4" ht="18" x14ac:dyDescent="0.4">
      <c r="A8" s="10" t="s">
        <v>62</v>
      </c>
      <c r="B8" s="14" t="s">
        <v>71</v>
      </c>
      <c r="C8" s="10" t="s">
        <v>55</v>
      </c>
      <c r="D8" s="10" t="s">
        <v>79</v>
      </c>
    </row>
    <row r="9" spans="1:4" x14ac:dyDescent="0.25">
      <c r="A9" s="1"/>
      <c r="B9" s="15"/>
      <c r="C9" s="1"/>
      <c r="D9" s="1"/>
    </row>
    <row r="10" spans="1:4" x14ac:dyDescent="0.25">
      <c r="A10" s="1"/>
      <c r="B10" s="1"/>
      <c r="C10" s="1"/>
      <c r="D10" s="1"/>
    </row>
    <row r="11" spans="1:4" x14ac:dyDescent="0.25">
      <c r="A11" s="1"/>
      <c r="B11" s="1"/>
      <c r="C11" s="1"/>
      <c r="D11" s="1"/>
    </row>
    <row r="12" spans="1:4" x14ac:dyDescent="0.25">
      <c r="A12" s="1"/>
      <c r="B12" s="1"/>
      <c r="C12" s="1"/>
      <c r="D12" s="1"/>
    </row>
  </sheetData>
  <mergeCells count="4">
    <mergeCell ref="A1:A2"/>
    <mergeCell ref="B1:B2"/>
    <mergeCell ref="D1:D2"/>
    <mergeCell ref="C1: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FileType1 xmlns="f4edfb27-fdcf-4944-9520-fd54d4f1d725">Tree Survey</FileType1>
    <TaxCatchAll xmlns="f4edfb27-fdcf-4944-9520-fd54d4f1d725" xsi:nil="true"/>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3C14323C-87AF-4CEF-A045-488950AFFC39}"/>
</file>

<file path=customXml/itemProps2.xml><?xml version="1.0" encoding="utf-8"?>
<ds:datastoreItem xmlns:ds="http://schemas.openxmlformats.org/officeDocument/2006/customXml" ds:itemID="{C9760185-0913-40DB-90E6-917FCD41300A}"/>
</file>

<file path=customXml/itemProps3.xml><?xml version="1.0" encoding="utf-8"?>
<ds:datastoreItem xmlns:ds="http://schemas.openxmlformats.org/officeDocument/2006/customXml" ds:itemID="{A2A820D5-58D9-4357-8168-D43221DE532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Henry Richardson</cp:lastModifiedBy>
  <dcterms:created xsi:type="dcterms:W3CDTF">2018-07-20T11:05:33Z</dcterms:created>
  <dcterms:modified xsi:type="dcterms:W3CDTF">2025-05-16T08:32:54Z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MediaServiceImageTags">
    <vt:lpwstr/>
  </property>
</Properties>
</file>