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brindlegreen-my.sharepoint.com/personal/365fileserver_brindlegreen_co_uk/Documents/ECOLOGY DEPARTMENT/PROJECTS/2025/BG25.237/ARBORICULTURE/1. MAPS AND SCHEDULE/3. SCHEDULE/"/>
    </mc:Choice>
  </mc:AlternateContent>
  <xr:revisionPtr revIDLastSave="11" documentId="8_{DA4E40B4-31E7-41AA-B4B0-C4633B9BF80D}" xr6:coauthVersionLast="47" xr6:coauthVersionMax="47" xr10:uidLastSave="{90F34FE4-1096-4D8D-A8E9-87A71DE00EBF}"/>
  <bookViews>
    <workbookView xWindow="-120" yWindow="-120" windowWidth="29040" windowHeight="15720" activeTab="1" xr2:uid="{59A0ADDA-EC00-42F1-AABA-769CB4D47C9A}"/>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 r="H4" i="1" s="1"/>
  <c r="G5" i="1"/>
  <c r="H5" i="1" s="1"/>
  <c r="G6" i="1"/>
  <c r="H6" i="1"/>
  <c r="G7" i="1"/>
  <c r="H7" i="1"/>
  <c r="G8" i="1"/>
  <c r="H8" i="1" s="1"/>
  <c r="G9" i="1"/>
  <c r="H9" i="1" s="1"/>
  <c r="G10" i="1"/>
  <c r="H10" i="1"/>
  <c r="G11" i="1"/>
  <c r="H11" i="1"/>
  <c r="G13" i="1"/>
  <c r="H13" i="1" s="1"/>
  <c r="G14" i="1"/>
  <c r="H14" i="1"/>
  <c r="F14" i="1"/>
  <c r="F13" i="1"/>
  <c r="F10" i="1"/>
  <c r="F4" i="1"/>
  <c r="G3" i="1"/>
  <c r="H3" i="1" s="1"/>
</calcChain>
</file>

<file path=xl/sharedStrings.xml><?xml version="1.0" encoding="utf-8"?>
<sst xmlns="http://schemas.openxmlformats.org/spreadsheetml/2006/main" count="179" uniqueCount="80">
  <si>
    <t>Tree ID</t>
  </si>
  <si>
    <t>Common Name</t>
  </si>
  <si>
    <t>Maturity</t>
  </si>
  <si>
    <t>Height (m)</t>
  </si>
  <si>
    <t>No. of Stems</t>
  </si>
  <si>
    <t>Radius of Nominal Circle (m)</t>
  </si>
  <si>
    <t>Crown</t>
  </si>
  <si>
    <t>Stem</t>
  </si>
  <si>
    <t>Basal Area</t>
  </si>
  <si>
    <t>Life Expectancy</t>
  </si>
  <si>
    <t>Phys Condition</t>
  </si>
  <si>
    <t>Comment</t>
  </si>
  <si>
    <t>Calculated Stem Diameter (mm)</t>
  </si>
  <si>
    <t>Group ID</t>
  </si>
  <si>
    <t>Species</t>
  </si>
  <si>
    <t>Crown Spread (m)</t>
  </si>
  <si>
    <t>N</t>
  </si>
  <si>
    <t>E</t>
  </si>
  <si>
    <t>S</t>
  </si>
  <si>
    <t>W</t>
  </si>
  <si>
    <t>Crown Height (m)</t>
  </si>
  <si>
    <t>BS 5837 Category</t>
  </si>
  <si>
    <t>Description</t>
  </si>
  <si>
    <r>
      <t>RPA(</t>
    </r>
    <r>
      <rPr>
        <b/>
        <vertAlign val="superscript"/>
        <sz val="9"/>
        <color indexed="9"/>
        <rFont val="Roc Grotesk ExtraBold"/>
        <family val="3"/>
      </rPr>
      <t>m2)</t>
    </r>
  </si>
  <si>
    <t>T1</t>
  </si>
  <si>
    <t>Wild Cherry</t>
  </si>
  <si>
    <t>Young</t>
  </si>
  <si>
    <t>Fair</t>
  </si>
  <si>
    <t>10 to 20 yrs</t>
  </si>
  <si>
    <t>Young planted cherry. Restricted rooting area. Planting stake.</t>
  </si>
  <si>
    <t>T2</t>
  </si>
  <si>
    <t>Silver Birch</t>
  </si>
  <si>
    <t>Restricted RPA. Adjacent to lamppost. Two stemmed at base. Minor pruning lower stems.</t>
  </si>
  <si>
    <t>T3</t>
  </si>
  <si>
    <t>Good</t>
  </si>
  <si>
    <t xml:space="preserve">Restricted RPA. Large surface rooting north, mower damage. </t>
  </si>
  <si>
    <t>T4</t>
  </si>
  <si>
    <t>Restricted RPA. Surface rooting south, mower damage. Minor pruning to lower stem. Previous crown reduction works. Relatively sparse.</t>
  </si>
  <si>
    <t>T5</t>
  </si>
  <si>
    <t>Restricted RPA. Minor pruning south and west for path and parking.</t>
  </si>
  <si>
    <t>T6</t>
  </si>
  <si>
    <t xml:space="preserve">Slight kink lower stem. Restricted RPA. Crown skew. </t>
  </si>
  <si>
    <t>Sycamore</t>
  </si>
  <si>
    <t>Limited access. Amongst shrubs. Growing in close proximity to chain link fence. Appears to have approx 10 stems at 1.5m. Multi stemmed at base. Minor pruning of lower limbs. Crown skew.</t>
  </si>
  <si>
    <t xml:space="preserve">Close proximity to chain link fence. Multi stemmed at base. Six stems topped at 0.5-1m. Minor pruning of lower limbs. </t>
  </si>
  <si>
    <t>T9</t>
  </si>
  <si>
    <t xml:space="preserve">Grassy verge, amongst ornamental shrub. Moderate limb pruned north 1.8m with dysfunctional wood. Minor pruning lower crown and stem. Minor crown reduction works north. </t>
  </si>
  <si>
    <t xml:space="preserve">Inaccessible and very limited visibility beyond substation. Unable to determine stem diameter. Crown in good condition. </t>
  </si>
  <si>
    <t>Poor</t>
  </si>
  <si>
    <t>Semi-mature</t>
  </si>
  <si>
    <t>T7#</t>
  </si>
  <si>
    <t>T8#</t>
  </si>
  <si>
    <t>T10#</t>
  </si>
  <si>
    <t>T11#</t>
  </si>
  <si>
    <t>T12#</t>
  </si>
  <si>
    <t>C2</t>
  </si>
  <si>
    <t>C1</t>
  </si>
  <si>
    <t>C1,2</t>
  </si>
  <si>
    <t>N/A</t>
  </si>
  <si>
    <t>G1</t>
  </si>
  <si>
    <t>G2</t>
  </si>
  <si>
    <t>G3</t>
  </si>
  <si>
    <t>H1</t>
  </si>
  <si>
    <t>G4</t>
  </si>
  <si>
    <t>G5</t>
  </si>
  <si>
    <t>Privet</t>
  </si>
  <si>
    <t>Silver Birch, Common Alder, Sycamore</t>
  </si>
  <si>
    <t>Common Hazel, Sycamore, Cherry Laurel</t>
  </si>
  <si>
    <t>Fair to poor. Growing at base of hardstanding and wooden fencing. Central stem topped at 1m. 3 stems below 75mm. Metal wire occluded by central stem. Low quality.</t>
  </si>
  <si>
    <t>Multi stemmed at 1m. Estimated from distance, in adjacent playground. Good even crown. Minor overhang.</t>
  </si>
  <si>
    <r>
      <t xml:space="preserve">Salix </t>
    </r>
    <r>
      <rPr>
        <sz val="12"/>
        <color rgb="FF3D3935"/>
        <rFont val="Roc Grotesk"/>
        <family val="3"/>
      </rPr>
      <t>sp.</t>
    </r>
  </si>
  <si>
    <t>Common Elder, Ornamental spp.</t>
  </si>
  <si>
    <t>Rowan, Cotoneaster, Viburnum sp., Ornamental sp.</t>
  </si>
  <si>
    <r>
      <t xml:space="preserve">Common Elder, Leyland Cypress, </t>
    </r>
    <r>
      <rPr>
        <i/>
        <sz val="12"/>
        <color rgb="FF3D3935"/>
        <rFont val="Roc Grotesk"/>
        <family val="3"/>
      </rPr>
      <t xml:space="preserve">Thuja </t>
    </r>
    <r>
      <rPr>
        <sz val="12"/>
        <color rgb="FF3D3935"/>
        <rFont val="Roc Grotesk"/>
        <family val="3"/>
      </rPr>
      <t>sp.</t>
    </r>
  </si>
  <si>
    <t>Off site young group behind palisade fencing. Multi stemmed, average below 75mm. Minor overhang. Height 3-4m. Fair. Clearance 2m.</t>
  </si>
  <si>
    <t xml:space="preserve">Low quality group of silver birch, alder and sycamore behind palisade fencing. Poor condition. Height 7m average. Heavy past pruning, including topping of multiple stems. Alder below 75mm. Average stem 100mm. Crown clearance 2m. </t>
  </si>
  <si>
    <t>Dense group of young hazel, sycamore and cherry laurel behind palisade fencing. Fair. Limited visibility due to dense laurel. Height 5m average. Average stem approx 75-100mm. Hazel below 75mm.</t>
  </si>
  <si>
    <t>Young ornamental group, landscape value. Average stem below 75mm. Max approx 110mm. C2. Height 6m max, average 4m. Fair condition. Grassy verge.</t>
  </si>
  <si>
    <t>Elder and cypress group along boundary. Managed for substation entrance. Height 5-6m. Fair condition. Limited access. Unable to determine average stem.</t>
  </si>
  <si>
    <t>Managed hedge on edge of parking/palisade fencing. Height 2.5m. Width 1m.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</si>
</sst>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vertAlign val="superscript"/>
      <sz val="9"/>
      <color indexed="9"/>
      <name val="Roc Grotesk ExtraBold"/>
      <family val="3"/>
    </font>
    <font>
      <b/>
      <sz val="9"/>
      <color theme="0"/>
      <name val="Roc Grotesk ExtraBold"/>
      <family val="3"/>
    </font>
    <font>
      <sz val="12"/>
      <color rgb="FF3D3935"/>
      <name val="Roc Grotesk"/>
      <family val="3"/>
    </font>
    <font>
      <i/>
      <sz val="12"/>
      <color rgb="FF3D3935"/>
      <name val="Roc Grotesk"/>
      <family val="3"/>
    </font>
  </fonts>
  <fills count="3">
    <fill>
      <patternFill patternType="none"/>
    </fill>
    <fill>
      <patternFill patternType="gray125"/>
    </fill>
    <fill>
      <patternFill patternType="solid">
        <fgColor rgb="FF00515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0" borderId="0" xfId="0" applyAlignment="1">
      <alignment wrapText="1"/>
    </xf>
    <xf numFmtId="164" fontId="0" fillId="0" borderId="0" xfId="0" applyNumberFormat="1" applyAlignment="1">
      <alignment horizontal="left" wrapText="1"/>
    </xf>
    <xf numFmtId="21" fontId="0" fillId="0" borderId="0" xfId="0" applyNumberFormat="1"/>
    <xf numFmtId="14" fontId="0" fillId="0" borderId="0" xfId="0" applyNumberFormat="1"/>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0" fillId="0" borderId="0" xfId="0" applyNumberFormat="1" applyAlignment="1">
      <alignment wrapText="1"/>
    </xf>
    <xf numFmtId="164" fontId="0" fillId="0" borderId="0" xfId="0" applyNumberFormat="1"/>
    <xf numFmtId="0" fontId="3" fillId="0" borderId="1" xfId="0" applyFont="1" applyBorder="1" applyAlignment="1">
      <alignment wrapText="1"/>
    </xf>
    <xf numFmtId="164" fontId="3" fillId="0" borderId="1" xfId="0" applyNumberFormat="1" applyFont="1" applyBorder="1" applyAlignment="1">
      <alignment wrapText="1"/>
    </xf>
    <xf numFmtId="164" fontId="3" fillId="0" borderId="1" xfId="0" applyNumberFormat="1" applyFont="1" applyBorder="1" applyAlignment="1">
      <alignment horizontal="left" wrapText="1"/>
    </xf>
    <xf numFmtId="0" fontId="4" fillId="0" borderId="1" xfId="0" applyFont="1" applyBorder="1" applyAlignment="1">
      <alignment wrapText="1"/>
    </xf>
    <xf numFmtId="0" fontId="3" fillId="0" borderId="1" xfId="0" applyFont="1" applyFill="1" applyBorder="1" applyAlignment="1">
      <alignment wrapText="1"/>
    </xf>
    <xf numFmtId="0" fontId="0" fillId="0" borderId="0" xfId="0" applyFill="1" applyAlignment="1">
      <alignment wrapText="1"/>
    </xf>
  </cellXfs>
  <cellStyles count="1">
    <cellStyle name="Normal" xfId="0" builtinId="0"/>
  </cellStyles>
  <dxfs count="0"/>
  <tableStyles count="0" defaultTableStyle="TableStyleMedium2" defaultPivotStyle="PivotStyleLight16"/>
  <colors>
    <mruColors>
      <color rgb="FF3D39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3A942-18E8-49FF-901A-63ABF47A16E6}">
  <dimension ref="A1:AR40"/>
  <sheetViews>
    <sheetView zoomScale="70" zoomScaleNormal="70" workbookViewId="0">
      <selection activeCell="B11" sqref="B11"/>
    </sheetView>
  </sheetViews>
  <sheetFormatPr defaultRowHeight="15" x14ac:dyDescent="0.25"/>
  <cols>
    <col min="2" max="2" width="16.42578125" customWidth="1"/>
    <col min="3" max="3" width="10.5703125" customWidth="1"/>
    <col min="4" max="4" width="9.140625" customWidth="1"/>
    <col min="5" max="5" width="11.42578125" customWidth="1"/>
    <col min="6" max="6" width="10.85546875" style="9" customWidth="1"/>
    <col min="7" max="7" width="11.5703125" customWidth="1"/>
    <col min="8" max="8" width="14" bestFit="1" customWidth="1"/>
    <col min="9" max="16" width="10.5703125" customWidth="1"/>
    <col min="20" max="20" width="12" customWidth="1"/>
    <col min="21" max="21" width="13.28515625" customWidth="1"/>
    <col min="22" max="22" width="14" customWidth="1"/>
    <col min="23" max="23" width="68.5703125" customWidth="1"/>
  </cols>
  <sheetData>
    <row r="1" spans="1:44" ht="44.25" customHeight="1" x14ac:dyDescent="0.25">
      <c r="A1" s="6" t="s">
        <v>0</v>
      </c>
      <c r="B1" s="6" t="s">
        <v>1</v>
      </c>
      <c r="C1" s="6" t="s">
        <v>2</v>
      </c>
      <c r="D1" s="6" t="s">
        <v>3</v>
      </c>
      <c r="E1" s="6" t="s">
        <v>4</v>
      </c>
      <c r="F1" s="7" t="s">
        <v>12</v>
      </c>
      <c r="G1" s="6" t="s">
        <v>5</v>
      </c>
      <c r="H1" s="6" t="s">
        <v>23</v>
      </c>
      <c r="I1" s="6" t="s">
        <v>15</v>
      </c>
      <c r="J1" s="6"/>
      <c r="K1" s="6"/>
      <c r="L1" s="6"/>
      <c r="M1" s="6" t="s">
        <v>20</v>
      </c>
      <c r="N1" s="6"/>
      <c r="O1" s="6"/>
      <c r="P1" s="6"/>
      <c r="Q1" s="6" t="s">
        <v>6</v>
      </c>
      <c r="R1" s="6" t="s">
        <v>7</v>
      </c>
      <c r="S1" s="6" t="s">
        <v>8</v>
      </c>
      <c r="T1" s="6" t="s">
        <v>21</v>
      </c>
      <c r="U1" s="6" t="s">
        <v>9</v>
      </c>
      <c r="V1" s="6" t="s">
        <v>10</v>
      </c>
      <c r="W1" s="6" t="s">
        <v>11</v>
      </c>
    </row>
    <row r="2" spans="1:44" ht="39.75" customHeight="1" x14ac:dyDescent="0.25">
      <c r="A2" s="6"/>
      <c r="B2" s="6"/>
      <c r="C2" s="6"/>
      <c r="D2" s="6"/>
      <c r="E2" s="6"/>
      <c r="F2" s="7"/>
      <c r="G2" s="6"/>
      <c r="H2" s="6"/>
      <c r="I2" s="5" t="s">
        <v>16</v>
      </c>
      <c r="J2" s="5" t="s">
        <v>17</v>
      </c>
      <c r="K2" s="5" t="s">
        <v>18</v>
      </c>
      <c r="L2" s="5" t="s">
        <v>19</v>
      </c>
      <c r="M2" s="5" t="s">
        <v>16</v>
      </c>
      <c r="N2" s="5" t="s">
        <v>17</v>
      </c>
      <c r="O2" s="5" t="s">
        <v>18</v>
      </c>
      <c r="P2" s="5" t="s">
        <v>19</v>
      </c>
      <c r="Q2" s="6"/>
      <c r="R2" s="6"/>
      <c r="S2" s="6"/>
      <c r="T2" s="6"/>
      <c r="U2" s="6"/>
      <c r="V2" s="6"/>
      <c r="W2" s="6"/>
    </row>
    <row r="3" spans="1:44" ht="36" x14ac:dyDescent="0.4">
      <c r="A3" s="10" t="s">
        <v>24</v>
      </c>
      <c r="B3" s="10" t="s">
        <v>25</v>
      </c>
      <c r="C3" s="10" t="s">
        <v>26</v>
      </c>
      <c r="D3" s="10">
        <v>4.5</v>
      </c>
      <c r="E3" s="10">
        <v>1</v>
      </c>
      <c r="F3" s="11">
        <v>105</v>
      </c>
      <c r="G3" s="12">
        <f>(F3*12)/1000</f>
        <v>1.26</v>
      </c>
      <c r="H3" s="12">
        <f>MIN(707,(PI()*G3^2))</f>
        <v>4.9875924968391558</v>
      </c>
      <c r="I3" s="10">
        <v>1</v>
      </c>
      <c r="J3" s="10">
        <v>1</v>
      </c>
      <c r="K3" s="10">
        <v>1.5</v>
      </c>
      <c r="L3" s="10">
        <v>1</v>
      </c>
      <c r="M3" s="10">
        <v>2.5</v>
      </c>
      <c r="N3" s="10">
        <v>3</v>
      </c>
      <c r="O3" s="10">
        <v>2.5</v>
      </c>
      <c r="P3" s="10">
        <v>3</v>
      </c>
      <c r="Q3" s="10" t="s">
        <v>27</v>
      </c>
      <c r="R3" s="10" t="s">
        <v>27</v>
      </c>
      <c r="S3" s="10" t="s">
        <v>27</v>
      </c>
      <c r="T3" s="10" t="s">
        <v>55</v>
      </c>
      <c r="U3" s="10" t="s">
        <v>28</v>
      </c>
      <c r="V3" s="10" t="s">
        <v>27</v>
      </c>
      <c r="W3" s="10" t="s">
        <v>29</v>
      </c>
    </row>
    <row r="4" spans="1:44" ht="36" x14ac:dyDescent="0.4">
      <c r="A4" s="10" t="s">
        <v>30</v>
      </c>
      <c r="B4" s="10" t="s">
        <v>31</v>
      </c>
      <c r="C4" s="10" t="s">
        <v>26</v>
      </c>
      <c r="D4" s="10">
        <v>6</v>
      </c>
      <c r="E4" s="10">
        <v>2</v>
      </c>
      <c r="F4" s="11">
        <f>SQRT((103^2)+(71^2))</f>
        <v>125.09996003196804</v>
      </c>
      <c r="G4" s="12">
        <f t="shared" ref="G4:G14" si="0">(F4*12)/1000</f>
        <v>1.5011995203836164</v>
      </c>
      <c r="H4" s="12">
        <f t="shared" ref="H4:H14" si="1">MIN(707,(PI()*G4^2))</f>
        <v>7.0798932041299567</v>
      </c>
      <c r="I4" s="10">
        <v>1</v>
      </c>
      <c r="J4" s="10">
        <v>1</v>
      </c>
      <c r="K4" s="10">
        <v>1.5</v>
      </c>
      <c r="L4" s="10">
        <v>1.5</v>
      </c>
      <c r="M4" s="10">
        <v>1.5</v>
      </c>
      <c r="N4" s="10">
        <v>1.5</v>
      </c>
      <c r="O4" s="10">
        <v>1.5</v>
      </c>
      <c r="P4" s="10">
        <v>1.5</v>
      </c>
      <c r="Q4" s="10" t="s">
        <v>27</v>
      </c>
      <c r="R4" s="10" t="s">
        <v>27</v>
      </c>
      <c r="S4" s="10" t="s">
        <v>27</v>
      </c>
      <c r="T4" s="10" t="s">
        <v>55</v>
      </c>
      <c r="U4" s="10" t="s">
        <v>28</v>
      </c>
      <c r="V4" s="10" t="s">
        <v>27</v>
      </c>
      <c r="W4" s="10" t="s">
        <v>32</v>
      </c>
    </row>
    <row r="5" spans="1:44" ht="36" x14ac:dyDescent="0.4">
      <c r="A5" s="10" t="s">
        <v>33</v>
      </c>
      <c r="B5" s="10" t="s">
        <v>25</v>
      </c>
      <c r="C5" s="10" t="s">
        <v>26</v>
      </c>
      <c r="D5" s="10">
        <v>4.5</v>
      </c>
      <c r="E5" s="10">
        <v>1</v>
      </c>
      <c r="F5" s="11">
        <v>153</v>
      </c>
      <c r="G5" s="12">
        <f t="shared" si="0"/>
        <v>1.8360000000000001</v>
      </c>
      <c r="H5" s="12">
        <f t="shared" si="1"/>
        <v>10.589982109615219</v>
      </c>
      <c r="I5" s="10">
        <v>1.5</v>
      </c>
      <c r="J5" s="10">
        <v>1.5</v>
      </c>
      <c r="K5" s="10">
        <v>1.5</v>
      </c>
      <c r="L5" s="10">
        <v>2</v>
      </c>
      <c r="M5" s="10">
        <v>2</v>
      </c>
      <c r="N5" s="10">
        <v>2</v>
      </c>
      <c r="O5" s="10">
        <v>2</v>
      </c>
      <c r="P5" s="10">
        <v>2</v>
      </c>
      <c r="Q5" s="10" t="s">
        <v>27</v>
      </c>
      <c r="R5" s="10" t="s">
        <v>34</v>
      </c>
      <c r="S5" s="10" t="s">
        <v>27</v>
      </c>
      <c r="T5" s="10" t="s">
        <v>55</v>
      </c>
      <c r="U5" s="10" t="s">
        <v>28</v>
      </c>
      <c r="V5" s="10" t="s">
        <v>27</v>
      </c>
      <c r="W5" s="10" t="s">
        <v>35</v>
      </c>
    </row>
    <row r="6" spans="1:44" ht="54" x14ac:dyDescent="0.4">
      <c r="A6" s="10" t="s">
        <v>36</v>
      </c>
      <c r="B6" s="10" t="s">
        <v>25</v>
      </c>
      <c r="C6" s="10" t="s">
        <v>26</v>
      </c>
      <c r="D6" s="10">
        <v>4</v>
      </c>
      <c r="E6" s="10">
        <v>1</v>
      </c>
      <c r="F6" s="11">
        <v>135</v>
      </c>
      <c r="G6" s="12">
        <f t="shared" si="0"/>
        <v>1.62</v>
      </c>
      <c r="H6" s="12">
        <f t="shared" si="1"/>
        <v>8.244795760081054</v>
      </c>
      <c r="I6" s="10">
        <v>2.5</v>
      </c>
      <c r="J6" s="10">
        <v>2.5</v>
      </c>
      <c r="K6" s="10">
        <v>2.5</v>
      </c>
      <c r="L6" s="10">
        <v>2.5</v>
      </c>
      <c r="M6" s="10">
        <v>2</v>
      </c>
      <c r="N6" s="10">
        <v>2</v>
      </c>
      <c r="O6" s="10">
        <v>2</v>
      </c>
      <c r="P6" s="10">
        <v>2</v>
      </c>
      <c r="Q6" s="10" t="s">
        <v>27</v>
      </c>
      <c r="R6" s="10" t="s">
        <v>34</v>
      </c>
      <c r="S6" s="10" t="s">
        <v>27</v>
      </c>
      <c r="T6" s="10" t="s">
        <v>55</v>
      </c>
      <c r="U6" s="10" t="s">
        <v>28</v>
      </c>
      <c r="V6" s="10" t="s">
        <v>27</v>
      </c>
      <c r="W6" s="10" t="s">
        <v>37</v>
      </c>
    </row>
    <row r="7" spans="1:44" ht="36" x14ac:dyDescent="0.4">
      <c r="A7" s="10" t="s">
        <v>38</v>
      </c>
      <c r="B7" s="10" t="s">
        <v>31</v>
      </c>
      <c r="C7" s="10" t="s">
        <v>26</v>
      </c>
      <c r="D7" s="10">
        <v>9</v>
      </c>
      <c r="E7" s="10">
        <v>1</v>
      </c>
      <c r="F7" s="11">
        <v>204</v>
      </c>
      <c r="G7" s="12">
        <f t="shared" si="0"/>
        <v>2.448</v>
      </c>
      <c r="H7" s="12">
        <f t="shared" si="1"/>
        <v>18.826634861538167</v>
      </c>
      <c r="I7" s="10">
        <v>1.5</v>
      </c>
      <c r="J7" s="10">
        <v>2</v>
      </c>
      <c r="K7" s="10">
        <v>2</v>
      </c>
      <c r="L7" s="10">
        <v>2</v>
      </c>
      <c r="M7" s="10">
        <v>1.5</v>
      </c>
      <c r="N7" s="10">
        <v>1</v>
      </c>
      <c r="O7" s="10">
        <v>1.5</v>
      </c>
      <c r="P7" s="10">
        <v>1</v>
      </c>
      <c r="Q7" s="10" t="s">
        <v>34</v>
      </c>
      <c r="R7" s="10" t="s">
        <v>34</v>
      </c>
      <c r="S7" s="10" t="s">
        <v>27</v>
      </c>
      <c r="T7" s="10" t="s">
        <v>55</v>
      </c>
      <c r="U7" s="10" t="s">
        <v>28</v>
      </c>
      <c r="V7" s="10" t="s">
        <v>34</v>
      </c>
      <c r="W7" s="10" t="s">
        <v>39</v>
      </c>
      <c r="AQ7" s="3"/>
      <c r="AR7" s="4"/>
    </row>
    <row r="8" spans="1:44" ht="36" x14ac:dyDescent="0.4">
      <c r="A8" s="10" t="s">
        <v>40</v>
      </c>
      <c r="B8" s="10" t="s">
        <v>31</v>
      </c>
      <c r="C8" s="10" t="s">
        <v>26</v>
      </c>
      <c r="D8" s="10">
        <v>8</v>
      </c>
      <c r="E8" s="10">
        <v>1</v>
      </c>
      <c r="F8" s="11">
        <v>116</v>
      </c>
      <c r="G8" s="12">
        <f t="shared" si="0"/>
        <v>1.3919999999999999</v>
      </c>
      <c r="H8" s="12">
        <f t="shared" si="1"/>
        <v>6.0873509875254124</v>
      </c>
      <c r="I8" s="10">
        <v>2</v>
      </c>
      <c r="J8" s="10">
        <v>1.5</v>
      </c>
      <c r="K8" s="10">
        <v>0.5</v>
      </c>
      <c r="L8" s="10">
        <v>2</v>
      </c>
      <c r="M8" s="10">
        <v>1.5</v>
      </c>
      <c r="N8" s="10">
        <v>1</v>
      </c>
      <c r="O8" s="10">
        <v>1.5</v>
      </c>
      <c r="P8" s="10">
        <v>1.5</v>
      </c>
      <c r="Q8" s="10" t="s">
        <v>27</v>
      </c>
      <c r="R8" s="10" t="s">
        <v>34</v>
      </c>
      <c r="S8" s="10" t="s">
        <v>27</v>
      </c>
      <c r="T8" s="10" t="s">
        <v>55</v>
      </c>
      <c r="U8" s="10" t="s">
        <v>28</v>
      </c>
      <c r="V8" s="10" t="s">
        <v>27</v>
      </c>
      <c r="W8" s="10" t="s">
        <v>41</v>
      </c>
      <c r="AQ8" s="3"/>
      <c r="AR8" s="4"/>
    </row>
    <row r="9" spans="1:44" ht="72" x14ac:dyDescent="0.4">
      <c r="A9" s="10" t="s">
        <v>50</v>
      </c>
      <c r="B9" s="10" t="s">
        <v>42</v>
      </c>
      <c r="C9" s="10" t="s">
        <v>26</v>
      </c>
      <c r="D9" s="10">
        <v>10</v>
      </c>
      <c r="E9" s="10">
        <v>10</v>
      </c>
      <c r="F9" s="11">
        <v>316.22776599999997</v>
      </c>
      <c r="G9" s="12">
        <f t="shared" si="0"/>
        <v>3.7947331919999998</v>
      </c>
      <c r="H9" s="12">
        <f t="shared" si="1"/>
        <v>45.238934206875413</v>
      </c>
      <c r="I9" s="10">
        <v>3.5</v>
      </c>
      <c r="J9" s="10">
        <v>3.5</v>
      </c>
      <c r="K9" s="10">
        <v>2</v>
      </c>
      <c r="L9" s="10">
        <v>3.5</v>
      </c>
      <c r="M9" s="10">
        <v>4</v>
      </c>
      <c r="N9" s="10">
        <v>3.5</v>
      </c>
      <c r="O9" s="10">
        <v>4</v>
      </c>
      <c r="P9" s="10">
        <v>3.5</v>
      </c>
      <c r="Q9" s="10" t="s">
        <v>27</v>
      </c>
      <c r="R9" s="10" t="s">
        <v>27</v>
      </c>
      <c r="S9" s="10" t="s">
        <v>27</v>
      </c>
      <c r="T9" s="10" t="s">
        <v>55</v>
      </c>
      <c r="U9" s="10" t="s">
        <v>28</v>
      </c>
      <c r="V9" s="10" t="s">
        <v>27</v>
      </c>
      <c r="W9" s="10" t="s">
        <v>43</v>
      </c>
    </row>
    <row r="10" spans="1:44" ht="54" x14ac:dyDescent="0.4">
      <c r="A10" s="10" t="s">
        <v>51</v>
      </c>
      <c r="B10" s="10" t="s">
        <v>42</v>
      </c>
      <c r="C10" s="10" t="s">
        <v>26</v>
      </c>
      <c r="D10" s="10">
        <v>9</v>
      </c>
      <c r="E10" s="10">
        <v>3</v>
      </c>
      <c r="F10" s="11">
        <f>SQRT((160^2)+(150^2)+(160^2))</f>
        <v>271.47743920996453</v>
      </c>
      <c r="G10" s="12">
        <f t="shared" si="0"/>
        <v>3.2577292705195742</v>
      </c>
      <c r="H10" s="12">
        <f t="shared" si="1"/>
        <v>33.341094514017747</v>
      </c>
      <c r="I10" s="10">
        <v>2</v>
      </c>
      <c r="J10" s="10">
        <v>2.5</v>
      </c>
      <c r="K10" s="10">
        <v>3</v>
      </c>
      <c r="L10" s="10">
        <v>2.5</v>
      </c>
      <c r="M10" s="10">
        <v>4</v>
      </c>
      <c r="N10" s="10">
        <v>2</v>
      </c>
      <c r="O10" s="10">
        <v>2</v>
      </c>
      <c r="P10" s="10">
        <v>1.5</v>
      </c>
      <c r="Q10" s="10" t="s">
        <v>27</v>
      </c>
      <c r="R10" s="10" t="s">
        <v>27</v>
      </c>
      <c r="S10" s="10" t="s">
        <v>27</v>
      </c>
      <c r="T10" s="10" t="s">
        <v>55</v>
      </c>
      <c r="U10" s="10" t="s">
        <v>28</v>
      </c>
      <c r="V10" s="10" t="s">
        <v>27</v>
      </c>
      <c r="W10" s="10" t="s">
        <v>44</v>
      </c>
    </row>
    <row r="11" spans="1:44" ht="72" x14ac:dyDescent="0.4">
      <c r="A11" s="10" t="s">
        <v>45</v>
      </c>
      <c r="B11" s="14" t="s">
        <v>25</v>
      </c>
      <c r="C11" s="10" t="s">
        <v>26</v>
      </c>
      <c r="D11" s="10">
        <v>5.5</v>
      </c>
      <c r="E11" s="10">
        <v>1</v>
      </c>
      <c r="F11" s="11">
        <v>205</v>
      </c>
      <c r="G11" s="12">
        <f t="shared" si="0"/>
        <v>2.46</v>
      </c>
      <c r="H11" s="12">
        <f t="shared" si="1"/>
        <v>19.01166210246399</v>
      </c>
      <c r="I11" s="10">
        <v>3</v>
      </c>
      <c r="J11" s="10">
        <v>2.5</v>
      </c>
      <c r="K11" s="10">
        <v>3.5</v>
      </c>
      <c r="L11" s="10">
        <v>3.5</v>
      </c>
      <c r="M11" s="10">
        <v>1.5</v>
      </c>
      <c r="N11" s="10">
        <v>1.5</v>
      </c>
      <c r="O11" s="10">
        <v>1.5</v>
      </c>
      <c r="P11" s="10">
        <v>2.5</v>
      </c>
      <c r="Q11" s="10" t="s">
        <v>27</v>
      </c>
      <c r="R11" s="10" t="s">
        <v>27</v>
      </c>
      <c r="S11" s="10" t="s">
        <v>58</v>
      </c>
      <c r="T11" s="10" t="s">
        <v>55</v>
      </c>
      <c r="U11" s="10" t="s">
        <v>28</v>
      </c>
      <c r="V11" s="10" t="s">
        <v>27</v>
      </c>
      <c r="W11" s="10" t="s">
        <v>46</v>
      </c>
    </row>
    <row r="12" spans="1:44" ht="54" x14ac:dyDescent="0.4">
      <c r="A12" s="10" t="s">
        <v>52</v>
      </c>
      <c r="B12" s="10" t="s">
        <v>25</v>
      </c>
      <c r="C12" s="10" t="s">
        <v>26</v>
      </c>
      <c r="D12" s="10">
        <v>9.5</v>
      </c>
      <c r="E12" s="10" t="s">
        <v>58</v>
      </c>
      <c r="F12" s="11" t="s">
        <v>58</v>
      </c>
      <c r="G12" s="12" t="s">
        <v>58</v>
      </c>
      <c r="H12" s="12" t="s">
        <v>58</v>
      </c>
      <c r="I12" s="10">
        <v>3.5</v>
      </c>
      <c r="J12" s="10">
        <v>3.5</v>
      </c>
      <c r="K12" s="10">
        <v>3.5</v>
      </c>
      <c r="L12" s="10">
        <v>3.5</v>
      </c>
      <c r="M12" s="10" t="s">
        <v>58</v>
      </c>
      <c r="N12" s="10">
        <v>3.5</v>
      </c>
      <c r="O12" s="10">
        <v>3.5</v>
      </c>
      <c r="P12" s="10" t="s">
        <v>58</v>
      </c>
      <c r="Q12" s="10" t="s">
        <v>34</v>
      </c>
      <c r="R12" s="10" t="s">
        <v>34</v>
      </c>
      <c r="S12" s="10" t="s">
        <v>58</v>
      </c>
      <c r="T12" s="10" t="s">
        <v>55</v>
      </c>
      <c r="U12" s="10" t="s">
        <v>28</v>
      </c>
      <c r="V12" s="10" t="s">
        <v>34</v>
      </c>
      <c r="W12" s="10" t="s">
        <v>47</v>
      </c>
    </row>
    <row r="13" spans="1:44" ht="72" x14ac:dyDescent="0.4">
      <c r="A13" s="10" t="s">
        <v>53</v>
      </c>
      <c r="B13" s="10" t="s">
        <v>42</v>
      </c>
      <c r="C13" s="10" t="s">
        <v>26</v>
      </c>
      <c r="D13" s="10">
        <v>5</v>
      </c>
      <c r="E13" s="10">
        <v>3</v>
      </c>
      <c r="F13" s="11">
        <f>SQRT((80^2)+(80^2)+(80^2))</f>
        <v>138.5640646055102</v>
      </c>
      <c r="G13" s="12">
        <f t="shared" si="0"/>
        <v>1.6627687752661222</v>
      </c>
      <c r="H13" s="12">
        <f t="shared" si="1"/>
        <v>8.6858753686450605</v>
      </c>
      <c r="I13" s="10">
        <v>3</v>
      </c>
      <c r="J13" s="10">
        <v>2</v>
      </c>
      <c r="K13" s="10">
        <v>2.5</v>
      </c>
      <c r="L13" s="10">
        <v>2.5</v>
      </c>
      <c r="M13" s="10">
        <v>2</v>
      </c>
      <c r="N13" s="10">
        <v>1.5</v>
      </c>
      <c r="O13" s="10">
        <v>1.5</v>
      </c>
      <c r="P13" s="10">
        <v>2.5</v>
      </c>
      <c r="Q13" s="10" t="s">
        <v>27</v>
      </c>
      <c r="R13" s="10" t="s">
        <v>48</v>
      </c>
      <c r="S13" s="10" t="s">
        <v>48</v>
      </c>
      <c r="T13" s="10" t="s">
        <v>56</v>
      </c>
      <c r="U13" s="10" t="s">
        <v>28</v>
      </c>
      <c r="V13" s="10" t="s">
        <v>27</v>
      </c>
      <c r="W13" s="10" t="s">
        <v>68</v>
      </c>
    </row>
    <row r="14" spans="1:44" ht="36" x14ac:dyDescent="0.4">
      <c r="A14" s="10" t="s">
        <v>54</v>
      </c>
      <c r="B14" s="13" t="s">
        <v>70</v>
      </c>
      <c r="C14" s="10" t="s">
        <v>49</v>
      </c>
      <c r="D14" s="10">
        <v>9</v>
      </c>
      <c r="E14" s="10">
        <v>3</v>
      </c>
      <c r="F14" s="11">
        <f>SQRT((250^2)+(200^2)+(175^2))</f>
        <v>364.86298798316062</v>
      </c>
      <c r="G14" s="12">
        <f t="shared" si="0"/>
        <v>4.3783558557979276</v>
      </c>
      <c r="H14" s="12">
        <f t="shared" si="1"/>
        <v>60.224331169316336</v>
      </c>
      <c r="I14" s="10">
        <v>4</v>
      </c>
      <c r="J14" s="10">
        <v>4</v>
      </c>
      <c r="K14" s="10">
        <v>4</v>
      </c>
      <c r="L14" s="10">
        <v>4</v>
      </c>
      <c r="M14" s="10">
        <v>4</v>
      </c>
      <c r="N14" s="10">
        <v>1.5</v>
      </c>
      <c r="O14" s="10">
        <v>2</v>
      </c>
      <c r="P14" s="10">
        <v>5</v>
      </c>
      <c r="Q14" s="10" t="s">
        <v>34</v>
      </c>
      <c r="R14" s="10" t="s">
        <v>34</v>
      </c>
      <c r="S14" s="10" t="s">
        <v>27</v>
      </c>
      <c r="T14" s="10" t="s">
        <v>57</v>
      </c>
      <c r="U14" s="10" t="s">
        <v>28</v>
      </c>
      <c r="V14" s="10" t="s">
        <v>34</v>
      </c>
      <c r="W14" s="10" t="s">
        <v>69</v>
      </c>
    </row>
    <row r="27" spans="1:23" x14ac:dyDescent="0.25">
      <c r="A27" s="1"/>
      <c r="B27" s="1"/>
      <c r="C27" s="1"/>
      <c r="D27" s="1"/>
      <c r="E27" s="1"/>
      <c r="F27" s="8"/>
      <c r="G27" s="2"/>
      <c r="H27" s="2"/>
      <c r="I27" s="1"/>
      <c r="J27" s="1"/>
      <c r="K27" s="1"/>
      <c r="L27" s="1"/>
      <c r="M27" s="1"/>
      <c r="N27" s="1"/>
      <c r="O27" s="1"/>
      <c r="P27" s="1"/>
      <c r="Q27" s="1"/>
      <c r="R27" s="1"/>
      <c r="S27" s="1"/>
      <c r="T27" s="1"/>
      <c r="U27" s="1"/>
      <c r="V27" s="1"/>
      <c r="W27" s="1"/>
    </row>
    <row r="28" spans="1:23" x14ac:dyDescent="0.25">
      <c r="A28" s="1"/>
      <c r="B28" s="1"/>
      <c r="C28" s="1"/>
      <c r="D28" s="1"/>
      <c r="E28" s="1"/>
      <c r="F28" s="8"/>
      <c r="G28" s="2"/>
      <c r="H28" s="2"/>
      <c r="I28" s="1"/>
      <c r="J28" s="1"/>
      <c r="K28" s="1"/>
      <c r="L28" s="1"/>
      <c r="M28" s="1"/>
      <c r="N28" s="1"/>
      <c r="O28" s="1"/>
      <c r="P28" s="1"/>
      <c r="Q28" s="1"/>
      <c r="R28" s="1"/>
      <c r="S28" s="1"/>
      <c r="T28" s="1"/>
      <c r="U28" s="1"/>
      <c r="V28" s="1"/>
      <c r="W28" s="1"/>
    </row>
    <row r="29" spans="1:23" x14ac:dyDescent="0.25">
      <c r="A29" s="1"/>
      <c r="B29" s="1"/>
      <c r="C29" s="1"/>
      <c r="D29" s="1"/>
      <c r="E29" s="1"/>
      <c r="F29" s="8"/>
      <c r="G29" s="2"/>
      <c r="H29" s="2"/>
      <c r="I29" s="1"/>
      <c r="J29" s="1"/>
      <c r="K29" s="1"/>
      <c r="L29" s="1"/>
      <c r="M29" s="1"/>
      <c r="N29" s="1"/>
      <c r="O29" s="1"/>
      <c r="P29" s="1"/>
      <c r="Q29" s="1"/>
      <c r="R29" s="1"/>
      <c r="S29" s="1"/>
      <c r="T29" s="1"/>
      <c r="U29" s="1"/>
      <c r="V29" s="1"/>
      <c r="W29" s="1"/>
    </row>
    <row r="30" spans="1:23" x14ac:dyDescent="0.25">
      <c r="A30" s="1"/>
      <c r="B30" s="1"/>
      <c r="C30" s="1"/>
      <c r="D30" s="1"/>
      <c r="E30" s="1"/>
      <c r="F30" s="8"/>
      <c r="G30" s="2"/>
      <c r="H30" s="2"/>
      <c r="I30" s="1"/>
      <c r="J30" s="1"/>
      <c r="K30" s="1"/>
      <c r="L30" s="1"/>
      <c r="M30" s="1"/>
      <c r="N30" s="1"/>
      <c r="O30" s="1"/>
      <c r="P30" s="1"/>
      <c r="Q30" s="1"/>
      <c r="R30" s="1"/>
      <c r="S30" s="1"/>
      <c r="T30" s="1"/>
      <c r="U30" s="1"/>
      <c r="V30" s="1"/>
      <c r="W30" s="1"/>
    </row>
    <row r="31" spans="1:23" x14ac:dyDescent="0.25">
      <c r="A31" s="1"/>
      <c r="B31" s="1"/>
      <c r="C31" s="1"/>
      <c r="D31" s="1"/>
      <c r="E31" s="1"/>
      <c r="F31" s="8"/>
      <c r="G31" s="2"/>
      <c r="H31" s="2"/>
      <c r="I31" s="1"/>
      <c r="J31" s="1"/>
      <c r="K31" s="1"/>
      <c r="L31" s="1"/>
      <c r="M31" s="1"/>
      <c r="N31" s="1"/>
      <c r="O31" s="1"/>
      <c r="P31" s="1"/>
      <c r="Q31" s="1"/>
      <c r="R31" s="1"/>
      <c r="S31" s="1"/>
      <c r="T31" s="1"/>
      <c r="U31" s="1"/>
      <c r="V31" s="1"/>
      <c r="W31" s="1"/>
    </row>
    <row r="32" spans="1:23" x14ac:dyDescent="0.25">
      <c r="A32" s="1"/>
      <c r="B32" s="1"/>
      <c r="C32" s="1"/>
      <c r="D32" s="1"/>
      <c r="E32" s="1"/>
      <c r="F32" s="8"/>
      <c r="G32" s="2"/>
      <c r="H32" s="2"/>
      <c r="I32" s="1"/>
      <c r="J32" s="1"/>
      <c r="K32" s="1"/>
      <c r="L32" s="1"/>
      <c r="M32" s="1"/>
      <c r="N32" s="1"/>
      <c r="O32" s="1"/>
      <c r="P32" s="1"/>
      <c r="Q32" s="1"/>
      <c r="R32" s="1"/>
      <c r="S32" s="1"/>
      <c r="T32" s="1"/>
      <c r="U32" s="1"/>
      <c r="V32" s="1"/>
      <c r="W32" s="1"/>
    </row>
    <row r="33" spans="1:23" x14ac:dyDescent="0.25">
      <c r="A33" s="1"/>
      <c r="B33" s="1"/>
      <c r="C33" s="1"/>
      <c r="D33" s="1"/>
      <c r="E33" s="1"/>
      <c r="F33" s="8"/>
      <c r="G33" s="2"/>
      <c r="H33" s="2"/>
      <c r="I33" s="1"/>
      <c r="J33" s="1"/>
      <c r="K33" s="1"/>
      <c r="L33" s="1"/>
      <c r="M33" s="1"/>
      <c r="N33" s="1"/>
      <c r="O33" s="1"/>
      <c r="P33" s="1"/>
      <c r="Q33" s="1"/>
      <c r="R33" s="1"/>
      <c r="S33" s="1"/>
      <c r="T33" s="1"/>
      <c r="U33" s="1"/>
      <c r="V33" s="1"/>
      <c r="W33" s="1"/>
    </row>
    <row r="34" spans="1:23" x14ac:dyDescent="0.25">
      <c r="A34" s="1"/>
      <c r="B34" s="1"/>
      <c r="C34" s="1"/>
      <c r="D34" s="1"/>
      <c r="E34" s="1"/>
      <c r="F34" s="8"/>
      <c r="G34" s="2"/>
      <c r="H34" s="2"/>
      <c r="I34" s="1"/>
      <c r="J34" s="1"/>
      <c r="K34" s="1"/>
      <c r="L34" s="1"/>
      <c r="M34" s="1"/>
      <c r="N34" s="1"/>
      <c r="O34" s="1"/>
      <c r="P34" s="1"/>
      <c r="Q34" s="1"/>
      <c r="R34" s="1"/>
      <c r="S34" s="1"/>
      <c r="T34" s="1"/>
      <c r="U34" s="1"/>
      <c r="V34" s="1"/>
      <c r="W34" s="1"/>
    </row>
    <row r="35" spans="1:23" x14ac:dyDescent="0.25">
      <c r="A35" s="1"/>
      <c r="B35" s="1"/>
      <c r="C35" s="1"/>
      <c r="D35" s="1"/>
      <c r="E35" s="1"/>
      <c r="F35" s="8"/>
      <c r="G35" s="2"/>
      <c r="H35" s="2"/>
      <c r="I35" s="1"/>
      <c r="J35" s="1"/>
      <c r="K35" s="1"/>
      <c r="L35" s="1"/>
      <c r="M35" s="1"/>
      <c r="N35" s="1"/>
      <c r="O35" s="1"/>
      <c r="P35" s="1"/>
      <c r="Q35" s="1"/>
      <c r="R35" s="1"/>
      <c r="S35" s="1"/>
      <c r="T35" s="1"/>
      <c r="U35" s="1"/>
      <c r="V35" s="1"/>
      <c r="W35" s="1"/>
    </row>
    <row r="36" spans="1:23" x14ac:dyDescent="0.25">
      <c r="A36" s="1"/>
      <c r="B36" s="1"/>
      <c r="C36" s="1"/>
      <c r="D36" s="1"/>
      <c r="E36" s="1"/>
      <c r="F36" s="8"/>
      <c r="G36" s="2"/>
      <c r="H36" s="2"/>
      <c r="I36" s="1"/>
      <c r="J36" s="1"/>
      <c r="K36" s="1"/>
      <c r="L36" s="1"/>
      <c r="M36" s="1"/>
      <c r="N36" s="1"/>
      <c r="O36" s="1"/>
      <c r="P36" s="1"/>
      <c r="Q36" s="1"/>
      <c r="R36" s="1"/>
      <c r="S36" s="1"/>
      <c r="T36" s="1"/>
      <c r="U36" s="1"/>
      <c r="V36" s="1"/>
      <c r="W36" s="1"/>
    </row>
    <row r="37" spans="1:23" x14ac:dyDescent="0.25">
      <c r="A37" s="1"/>
      <c r="B37" s="1"/>
      <c r="C37" s="1"/>
      <c r="D37" s="1"/>
      <c r="E37" s="1"/>
      <c r="F37" s="8"/>
      <c r="G37" s="2"/>
      <c r="H37" s="2"/>
      <c r="I37" s="1"/>
      <c r="J37" s="1"/>
      <c r="K37" s="1"/>
      <c r="L37" s="1"/>
      <c r="M37" s="1"/>
      <c r="N37" s="1"/>
      <c r="O37" s="1"/>
      <c r="P37" s="1"/>
      <c r="Q37" s="1"/>
      <c r="R37" s="1"/>
      <c r="S37" s="1"/>
      <c r="T37" s="1"/>
      <c r="U37" s="1"/>
      <c r="V37" s="1"/>
      <c r="W37" s="1"/>
    </row>
    <row r="38" spans="1:23" x14ac:dyDescent="0.25">
      <c r="A38" s="1"/>
      <c r="B38" s="1"/>
      <c r="C38" s="1"/>
      <c r="D38" s="1"/>
      <c r="E38" s="1"/>
      <c r="F38" s="8"/>
      <c r="G38" s="2"/>
      <c r="H38" s="2"/>
      <c r="I38" s="1"/>
      <c r="J38" s="1"/>
      <c r="K38" s="1"/>
      <c r="L38" s="1"/>
      <c r="M38" s="1"/>
      <c r="N38" s="1"/>
      <c r="O38" s="1"/>
      <c r="P38" s="1"/>
      <c r="Q38" s="1"/>
      <c r="R38" s="1"/>
      <c r="S38" s="1"/>
      <c r="T38" s="1"/>
      <c r="U38" s="1"/>
      <c r="V38" s="1"/>
      <c r="W38" s="1"/>
    </row>
    <row r="39" spans="1:23" x14ac:dyDescent="0.25">
      <c r="A39" s="1"/>
      <c r="B39" s="1"/>
      <c r="C39" s="1"/>
      <c r="D39" s="1"/>
      <c r="E39" s="1"/>
      <c r="F39" s="8"/>
      <c r="G39" s="2"/>
      <c r="H39" s="2"/>
      <c r="I39" s="1"/>
      <c r="J39" s="1"/>
      <c r="K39" s="1"/>
      <c r="L39" s="1"/>
      <c r="M39" s="1"/>
      <c r="N39" s="1"/>
      <c r="O39" s="1"/>
      <c r="P39" s="1"/>
      <c r="Q39" s="1"/>
      <c r="R39" s="1"/>
      <c r="S39" s="1"/>
      <c r="T39" s="1"/>
      <c r="U39" s="1"/>
      <c r="V39" s="1"/>
      <c r="W39" s="1"/>
    </row>
    <row r="40" spans="1:23" x14ac:dyDescent="0.25">
      <c r="A40" s="1"/>
      <c r="B40" s="1"/>
      <c r="C40" s="1"/>
      <c r="D40" s="1"/>
      <c r="E40" s="1"/>
      <c r="F40" s="8"/>
      <c r="G40" s="2"/>
      <c r="H40" s="2"/>
      <c r="I40" s="1"/>
      <c r="J40" s="1"/>
      <c r="K40" s="1"/>
      <c r="L40" s="1"/>
      <c r="M40" s="1"/>
      <c r="N40" s="1"/>
      <c r="O40" s="1"/>
      <c r="P40" s="1"/>
      <c r="Q40" s="1"/>
      <c r="R40" s="1"/>
      <c r="S40" s="1"/>
      <c r="T40" s="1"/>
      <c r="U40" s="1"/>
      <c r="V40" s="1"/>
      <c r="W40" s="1"/>
    </row>
  </sheetData>
  <mergeCells count="17">
    <mergeCell ref="W1:W2"/>
    <mergeCell ref="F1:F2"/>
    <mergeCell ref="G1:G2"/>
    <mergeCell ref="H1:H2"/>
    <mergeCell ref="Q1:Q2"/>
    <mergeCell ref="R1:R2"/>
    <mergeCell ref="S1:S2"/>
    <mergeCell ref="T1:T2"/>
    <mergeCell ref="U1:U2"/>
    <mergeCell ref="V1:V2"/>
    <mergeCell ref="I1:L1"/>
    <mergeCell ref="M1:P1"/>
    <mergeCell ref="E1:E2"/>
    <mergeCell ref="A1:A2"/>
    <mergeCell ref="B1:B2"/>
    <mergeCell ref="C1:C2"/>
    <mergeCell ref="D1:D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618B6-CA55-4F1A-A32C-D82488F12DC3}">
  <dimension ref="A1:D12"/>
  <sheetViews>
    <sheetView tabSelected="1" zoomScale="80" zoomScaleNormal="80" workbookViewId="0">
      <selection activeCell="D9" sqref="D9"/>
    </sheetView>
  </sheetViews>
  <sheetFormatPr defaultRowHeight="15" x14ac:dyDescent="0.25"/>
  <cols>
    <col min="1" max="1" width="16" customWidth="1"/>
    <col min="2" max="2" width="46.5703125" customWidth="1"/>
    <col min="3" max="3" width="20.28515625" customWidth="1"/>
    <col min="4" max="4" width="116.28515625" customWidth="1"/>
  </cols>
  <sheetData>
    <row r="1" spans="1:4" ht="15" customHeight="1" x14ac:dyDescent="0.25">
      <c r="A1" s="6" t="s">
        <v>13</v>
      </c>
      <c r="B1" s="6" t="s">
        <v>14</v>
      </c>
      <c r="C1" s="6" t="s">
        <v>21</v>
      </c>
      <c r="D1" s="6" t="s">
        <v>22</v>
      </c>
    </row>
    <row r="2" spans="1:4" x14ac:dyDescent="0.25">
      <c r="A2" s="6"/>
      <c r="B2" s="6"/>
      <c r="C2" s="6"/>
      <c r="D2" s="6"/>
    </row>
    <row r="3" spans="1:4" ht="36" x14ac:dyDescent="0.4">
      <c r="A3" s="10" t="s">
        <v>59</v>
      </c>
      <c r="B3" s="10" t="s">
        <v>65</v>
      </c>
      <c r="C3" s="10" t="s">
        <v>55</v>
      </c>
      <c r="D3" s="10" t="s">
        <v>74</v>
      </c>
    </row>
    <row r="4" spans="1:4" ht="54" x14ac:dyDescent="0.4">
      <c r="A4" s="10" t="s">
        <v>60</v>
      </c>
      <c r="B4" s="10" t="s">
        <v>66</v>
      </c>
      <c r="C4" s="10" t="s">
        <v>55</v>
      </c>
      <c r="D4" s="10" t="s">
        <v>75</v>
      </c>
    </row>
    <row r="5" spans="1:4" ht="54" x14ac:dyDescent="0.4">
      <c r="A5" s="10" t="s">
        <v>61</v>
      </c>
      <c r="B5" s="14" t="s">
        <v>67</v>
      </c>
      <c r="C5" s="10" t="s">
        <v>55</v>
      </c>
      <c r="D5" s="10" t="s">
        <v>76</v>
      </c>
    </row>
    <row r="6" spans="1:4" ht="36" x14ac:dyDescent="0.4">
      <c r="A6" s="10" t="s">
        <v>63</v>
      </c>
      <c r="B6" s="14" t="s">
        <v>72</v>
      </c>
      <c r="C6" s="10" t="s">
        <v>55</v>
      </c>
      <c r="D6" s="10" t="s">
        <v>77</v>
      </c>
    </row>
    <row r="7" spans="1:4" ht="36" x14ac:dyDescent="0.4">
      <c r="A7" s="10" t="s">
        <v>64</v>
      </c>
      <c r="B7" s="14" t="s">
        <v>73</v>
      </c>
      <c r="C7" s="10" t="s">
        <v>55</v>
      </c>
      <c r="D7" s="10" t="s">
        <v>78</v>
      </c>
    </row>
    <row r="8" spans="1:4" ht="18" x14ac:dyDescent="0.4">
      <c r="A8" s="10" t="s">
        <v>62</v>
      </c>
      <c r="B8" s="14" t="s">
        <v>71</v>
      </c>
      <c r="C8" s="10" t="s">
        <v>55</v>
      </c>
      <c r="D8" s="10" t="s">
        <v>79</v>
      </c>
    </row>
    <row r="9" spans="1:4" x14ac:dyDescent="0.25">
      <c r="A9" s="1"/>
      <c r="B9" s="15"/>
      <c r="C9" s="1"/>
      <c r="D9" s="1"/>
    </row>
    <row r="10" spans="1:4" x14ac:dyDescent="0.25">
      <c r="A10" s="1"/>
      <c r="B10" s="1"/>
      <c r="C10" s="1"/>
      <c r="D10" s="1"/>
    </row>
    <row r="11" spans="1:4" x14ac:dyDescent="0.25">
      <c r="A11" s="1"/>
      <c r="B11" s="1"/>
      <c r="C11" s="1"/>
      <c r="D11" s="1"/>
    </row>
    <row r="12" spans="1:4" x14ac:dyDescent="0.25">
      <c r="A12" s="1"/>
      <c r="B12" s="1"/>
      <c r="C12" s="1"/>
      <c r="D12" s="1"/>
    </row>
  </sheetData>
  <mergeCells count="4">
    <mergeCell ref="A1:A2"/>
    <mergeCell ref="B1:B2"/>
    <mergeCell ref="D1:D2"/>
    <mergeCell ref="C1: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F35F844C555749A4A584284E5541DC" ma:contentTypeVersion="40" ma:contentTypeDescription="Create a new document." ma:contentTypeScope="" ma:versionID="9f8c8a48736313b6d2684906ad4f928f">
  <xsd:schema xmlns:xsd="http://www.w3.org/2001/XMLSchema" xmlns:xs="http://www.w3.org/2001/XMLSchema" xmlns:p="http://schemas.microsoft.com/office/2006/metadata/properties" xmlns:ns2="http://schemas.microsoft.com/sharepoint.v3" xmlns:ns3="f4edfb27-fdcf-4944-9520-fd54d4f1d725" xmlns:ns4="0cd06ba8-3d0c-4461-b1b9-cc99cc46e70a" targetNamespace="http://schemas.microsoft.com/office/2006/metadata/properties" ma:root="true" ma:fieldsID="9c536e181234c9d3f1eaed877eda6679" ns2:_="" ns3:_="" ns4:_="">
    <xsd:import namespace="http://schemas.microsoft.com/sharepoint.v3"/>
    <xsd:import namespace="f4edfb27-fdcf-4944-9520-fd54d4f1d725"/>
    <xsd:import namespace="0cd06ba8-3d0c-4461-b1b9-cc99cc46e70a"/>
    <xsd:element name="properties">
      <xsd:complexType>
        <xsd:sequence>
          <xsd:element name="documentManagement">
            <xsd:complexType>
              <xsd:all>
                <xsd:element ref="ns2:CategoryDescription" minOccurs="0"/>
                <xsd:element ref="ns3:Public" minOccurs="0"/>
                <xsd:element ref="ns3:FileType1" minOccurs="0"/>
                <xsd:element ref="ns4:_Flow_SignoffStatus" minOccurs="0"/>
                <xsd:element ref="ns3:SharedWithUsers"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element ref="ns4:lcf76f155ced4ddcb4097134ff3c332f" minOccurs="0"/>
                <xsd:element ref="ns3: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 nillable="true" ma:displayName="Description" ma:internalName="CategoryDescrip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edfb27-fdcf-4944-9520-fd54d4f1d725" elementFormDefault="qualified">
    <xsd:import namespace="http://schemas.microsoft.com/office/2006/documentManagement/types"/>
    <xsd:import namespace="http://schemas.microsoft.com/office/infopath/2007/PartnerControls"/>
    <xsd:element name="Public" ma:index="2" nillable="true" ma:displayName="Public" ma:default="0" ma:internalName="Public" ma:readOnly="false">
      <xsd:simpleType>
        <xsd:restriction base="dms:Boolean"/>
      </xsd:simpleType>
    </xsd:element>
    <xsd:element name="FileType1" ma:index="4" nillable="true" ma:displayName="FileType" ma:format="Dropdown" ma:internalName="FileType1" ma:readOnly="false">
      <xsd:simpleType>
        <xsd:union memberTypes="dms:Text">
          <xsd:simpleType>
            <xsd:restriction base="dms:Choice">
              <xsd:enumeration value="Affordable Housing Statement"/>
              <xsd:enumeration value="Air Quality Assessment"/>
              <xsd:enumeration value="Amended Documentation"/>
              <xsd:enumeration value="Appeal"/>
              <xsd:enumeration value="Application Form"/>
              <xsd:enumeration value="Building for Life 12 Assessment"/>
              <xsd:enumeration value="Comments"/>
              <xsd:enumeration value="Consultee Response"/>
              <xsd:enumeration value="Correspondence"/>
              <xsd:enumeration value="Decision Notice"/>
              <xsd:enumeration value="Design and Access Statement"/>
              <xsd:enumeration value="Ecology Survey"/>
              <xsd:enumeration value="Energy/Sustainability Statement"/>
              <xsd:enumeration value="Environmental Statement"/>
              <xsd:enumeration value="Environmental Statement Appendices"/>
              <xsd:enumeration value="Flood Risk Assessment"/>
              <xsd:enumeration value="Ground Investigation Reports"/>
              <xsd:enumeration value="Heritage Statement and Archaeological Assessments"/>
              <xsd:enumeration value="Noise Survey"/>
              <xsd:enumeration value="Photograph"/>
              <xsd:enumeration value="Plans"/>
              <xsd:enumeration value="Planning Obligation(s)/S106 Agreement"/>
              <xsd:enumeration value="Planning Statement"/>
              <xsd:enumeration value="Post Decision"/>
              <xsd:enumeration value="Reports"/>
              <xsd:enumeration value="Retail Impact Assessment"/>
              <xsd:enumeration value="Site Investigation"/>
              <xsd:enumeration value="Statement"/>
              <xsd:enumeration value="SUDS/Foul &amp; Surface Water Drainage Details"/>
              <xsd:enumeration value="Superseded Documentation"/>
              <xsd:enumeration value="Supporting Documentation"/>
              <xsd:enumeration value="Transport Assessment"/>
              <xsd:enumeration value="Travel Plan"/>
              <xsd:enumeration value="Tree Survey"/>
            </xsd:restriction>
          </xsd:simpleType>
        </xsd:union>
      </xsd:simpleType>
    </xsd:element>
    <xsd:element name="SharedWithUsers" ma:index="1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hidden="true" ma:internalName="SharedWithDetails" ma:readOnly="true">
      <xsd:simpleType>
        <xsd:restriction base="dms:Note"/>
      </xsd:simpleType>
    </xsd:element>
    <xsd:element name="TaxCatchAll" ma:index="27" nillable="true" ma:displayName="Taxonomy Catch All Column" ma:hidden="true" ma:list="{e430abd0-4525-4326-9100-3699c1acf24f}" ma:internalName="TaxCatchAll" ma:showField="CatchAllData" ma:web="f4edfb27-fdcf-4944-9520-fd54d4f1d7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d06ba8-3d0c-4461-b1b9-cc99cc46e70a" elementFormDefault="qualified">
    <xsd:import namespace="http://schemas.microsoft.com/office/2006/documentManagement/types"/>
    <xsd:import namespace="http://schemas.microsoft.com/office/infopath/2007/PartnerControls"/>
    <xsd:element name="_Flow_SignoffStatus" ma:index="5" nillable="true" ma:displayName="Sign-off status" ma:internalName="Sign_x002d_off_x0020_status" ma:readOnly="false">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hidden="true"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hidden="true" ma:internalName="MediaServiceKeyPoints" ma:readOnly="true">
      <xsd:simpleType>
        <xsd:restriction base="dms:Note"/>
      </xsd:simpleType>
    </xsd:element>
    <xsd:element name="MediaServiceLocation" ma:index="22" nillable="true" ma:displayName="Location" ma:hidden="true" ma:internalName="MediaServiceLocatio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bea54bfa-c754-41e3-b0e3-5b6fcaa026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d06ba8-3d0c-4461-b1b9-cc99cc46e70a">
      <Terms xmlns="http://schemas.microsoft.com/office/infopath/2007/PartnerControls"/>
    </lcf76f155ced4ddcb4097134ff3c332f>
    <FileType1 xmlns="f4edfb27-fdcf-4944-9520-fd54d4f1d725">Tree Survey</FileType1>
    <TaxCatchAll xmlns="f4edfb27-fdcf-4944-9520-fd54d4f1d725" xsi:nil="true"/>
    <_Flow_SignoffStatus xmlns="0cd06ba8-3d0c-4461-b1b9-cc99cc46e70a" xsi:nil="true"/>
    <CategoryDescription xmlns="http://schemas.microsoft.com/sharepoint.v3" xsi:nil="true"/>
    <Public xmlns="f4edfb27-fdcf-4944-9520-fd54d4f1d725">true</Public>
  </documentManagement>
</p:properties>
</file>

<file path=customXml/itemProps1.xml><?xml version="1.0" encoding="utf-8"?>
<ds:datastoreItem xmlns:ds="http://schemas.openxmlformats.org/officeDocument/2006/customXml" ds:itemID="{3C14323C-87AF-4CEF-A045-488950AFFC39}"/>
</file>

<file path=customXml/itemProps2.xml><?xml version="1.0" encoding="utf-8"?>
<ds:datastoreItem xmlns:ds="http://schemas.openxmlformats.org/officeDocument/2006/customXml" ds:itemID="{C9760185-0913-40DB-90E6-917FCD41300A}"/>
</file>

<file path=customXml/itemProps3.xml><?xml version="1.0" encoding="utf-8"?>
<ds:datastoreItem xmlns:ds="http://schemas.openxmlformats.org/officeDocument/2006/customXml" ds:itemID="{A2A820D5-58D9-4357-8168-D43221DE532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Henry Richardson</cp:lastModifiedBy>
  <dcterms:created xsi:type="dcterms:W3CDTF">2018-07-20T11:05:33Z</dcterms:created>
  <dcterms:modified xsi:type="dcterms:W3CDTF">2025-05-16T08:32:54Z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0x01010084F35F844C555749A4A584284E5541DC</vt:lpwstr>
  </property>
  <property fmtid="{D5CDD505-2E9C-101B-9397-08002B2CF9AE}" pid="3" name="MediaServiceImageTags">
    <vt:lpwstr/>
  </property>
</Properties>
</file>